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Sdílené dokumenty\VEŘEJNÉ ZAKÁZKY\ZADÁVACÍ DOKUMENTACE\III_209 9 Silnice Sokolov, křižovatka ul. Tovární\03_výkaz_výměr\"/>
    </mc:Choice>
  </mc:AlternateContent>
  <bookViews>
    <workbookView xWindow="240" yWindow="120" windowWidth="14940" windowHeight="9225"/>
  </bookViews>
  <sheets>
    <sheet name="Souhrn" sheetId="1" r:id="rId1"/>
    <sheet name="0 - SO101.1" sheetId="2" r:id="rId2"/>
    <sheet name="1 - SO101.2" sheetId="3" r:id="rId3"/>
  </sheets>
  <definedNames>
    <definedName name="_xlnm.Print_Area" localSheetId="0">Souhrn!$A$1:$G$25</definedName>
    <definedName name="_xlnm.Print_Titles" localSheetId="0">Souhrn!$17:$19</definedName>
    <definedName name="_xlnm.Print_Area" localSheetId="1">'0 - SO101.1'!$A$1:$M$179</definedName>
    <definedName name="_xlnm.Print_Titles" localSheetId="1">'0 - SO101.1'!$26:$28</definedName>
    <definedName name="_xlnm.Print_Area" localSheetId="2">'1 - SO101.2'!$A$1:$M$292</definedName>
    <definedName name="_xlnm.Print_Titles" localSheetId="2">'1 - SO101.2'!$28:$30</definedName>
  </definedNames>
  <calcPr/>
</workbook>
</file>

<file path=xl/calcChain.xml><?xml version="1.0" encoding="utf-8"?>
<calcChain xmlns="http://schemas.openxmlformats.org/spreadsheetml/2006/main">
  <c i="3" l="1" r="J275"/>
  <c r="R270"/>
  <c r="Q270"/>
  <c r="R265"/>
  <c r="Q265"/>
  <c r="R260"/>
  <c r="Q260"/>
  <c r="R255"/>
  <c r="Q255"/>
  <c r="R250"/>
  <c r="Q250"/>
  <c r="R245"/>
  <c r="Q245"/>
  <c r="R240"/>
  <c r="Q240"/>
  <c r="R235"/>
  <c r="Q235"/>
  <c r="R230"/>
  <c r="Q230"/>
  <c r="R225"/>
  <c r="Q225"/>
  <c r="R220"/>
  <c r="R275"/>
  <c r="Q220"/>
  <c r="Q275"/>
  <c r="S275"/>
  <c r="S26"/>
  <c r="J217"/>
  <c r="R212"/>
  <c r="Q212"/>
  <c r="R207"/>
  <c r="R217"/>
  <c r="Q207"/>
  <c r="Q217"/>
  <c r="S217"/>
  <c r="S25"/>
  <c r="J204"/>
  <c r="R199"/>
  <c r="Q199"/>
  <c r="R194"/>
  <c r="Q194"/>
  <c r="R189"/>
  <c r="Q189"/>
  <c r="R184"/>
  <c r="Q184"/>
  <c r="R179"/>
  <c r="Q179"/>
  <c r="R174"/>
  <c r="Q174"/>
  <c r="R169"/>
  <c r="Q169"/>
  <c r="R164"/>
  <c r="Q164"/>
  <c r="R159"/>
  <c r="Q159"/>
  <c r="R154"/>
  <c r="Q154"/>
  <c r="R149"/>
  <c r="Q149"/>
  <c r="R144"/>
  <c r="Q144"/>
  <c r="R139"/>
  <c r="Q139"/>
  <c r="R134"/>
  <c r="Q134"/>
  <c r="R129"/>
  <c r="R204"/>
  <c r="Q129"/>
  <c r="Q204"/>
  <c r="S204"/>
  <c r="S24"/>
  <c r="J126"/>
  <c r="R121"/>
  <c r="R126"/>
  <c r="Q121"/>
  <c r="Q126"/>
  <c r="S126"/>
  <c r="S23"/>
  <c r="J118"/>
  <c r="R113"/>
  <c r="R118"/>
  <c r="Q113"/>
  <c r="Q118"/>
  <c r="S118"/>
  <c r="S22"/>
  <c r="J110"/>
  <c r="R105"/>
  <c r="Q105"/>
  <c r="R100"/>
  <c r="Q100"/>
  <c r="R95"/>
  <c r="Q95"/>
  <c r="R90"/>
  <c r="Q90"/>
  <c r="R85"/>
  <c r="Q85"/>
  <c r="R80"/>
  <c r="Q80"/>
  <c r="R75"/>
  <c r="R110"/>
  <c r="Q75"/>
  <c r="Q110"/>
  <c r="S110"/>
  <c r="S21"/>
  <c r="J72"/>
  <c r="R67"/>
  <c r="Q67"/>
  <c r="R62"/>
  <c r="Q62"/>
  <c r="R57"/>
  <c r="Q57"/>
  <c r="R52"/>
  <c r="Q52"/>
  <c r="R47"/>
  <c r="Q47"/>
  <c r="R42"/>
  <c r="Q42"/>
  <c r="R37"/>
  <c r="Q37"/>
  <c r="R32"/>
  <c r="R72"/>
  <c r="Q32"/>
  <c r="Q72"/>
  <c r="S72"/>
  <c r="S20"/>
  <c r="A13"/>
  <c r="R11"/>
  <c r="Q11"/>
  <c r="S11"/>
  <c i="1" r="S21"/>
  <c i="2" r="J162"/>
  <c r="R157"/>
  <c r="Q157"/>
  <c r="R152"/>
  <c r="Q152"/>
  <c r="R147"/>
  <c r="Q147"/>
  <c r="R142"/>
  <c r="Q142"/>
  <c r="R137"/>
  <c r="Q137"/>
  <c r="R132"/>
  <c r="Q132"/>
  <c r="R127"/>
  <c r="Q127"/>
  <c r="R122"/>
  <c r="Q122"/>
  <c r="R117"/>
  <c r="Q117"/>
  <c r="R112"/>
  <c r="Q112"/>
  <c r="R107"/>
  <c r="R162"/>
  <c r="Q107"/>
  <c r="Q162"/>
  <c r="S162"/>
  <c r="S24"/>
  <c r="J104"/>
  <c r="R99"/>
  <c r="Q99"/>
  <c r="R94"/>
  <c r="R104"/>
  <c r="Q94"/>
  <c r="Q104"/>
  <c r="S104"/>
  <c r="S23"/>
  <c r="J91"/>
  <c r="R86"/>
  <c r="Q86"/>
  <c r="R81"/>
  <c r="Q81"/>
  <c r="R76"/>
  <c r="Q76"/>
  <c r="R71"/>
  <c r="Q71"/>
  <c r="R66"/>
  <c r="Q66"/>
  <c r="R61"/>
  <c r="R91"/>
  <c r="Q61"/>
  <c r="Q91"/>
  <c r="S91"/>
  <c r="S22"/>
  <c r="J58"/>
  <c r="R53"/>
  <c r="Q53"/>
  <c r="R48"/>
  <c r="R58"/>
  <c r="Q48"/>
  <c r="Q58"/>
  <c r="S58"/>
  <c r="S21"/>
  <c r="J45"/>
  <c r="R40"/>
  <c r="Q40"/>
  <c r="R35"/>
  <c r="Q35"/>
  <c r="R30"/>
  <c r="R45"/>
  <c r="Q30"/>
  <c r="Q45"/>
  <c r="S45"/>
  <c r="S20"/>
  <c r="A13"/>
  <c r="R11"/>
  <c r="Q11"/>
  <c r="S11"/>
  <c i="1" r="S20"/>
  <c r="F21"/>
  <c r="D21"/>
  <c r="F20"/>
  <c r="D20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<sst xmlns="http://schemas.openxmlformats.org/spreadsheetml/2006/main">
  <si>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</si>
  <si>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</si>
  <si>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TÚ_S_111 - III/209 9 Silnice Sokolov, křižovatka ul. Tovární </t>
  </si>
  <si>
    <t>01.04.2025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</si>
  <si>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</si>
  <si>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</si>
  <si>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</si>
  <si>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</si>
  <si>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</si>
  <si>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</si>
  <si>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</si>
  <si>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</si>
  <si>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</si>
  <si>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</si>
  <si>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</si>
  <si>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</si>
  <si>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</si>
  <si>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</si>
  <si>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</si>
  <si>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SO101.1</t>
  </si>
  <si>
    <t>III/209 9 SILNICE SOKOLOV, KŘIŽOVATKA UL. TOVÁRNÍ - KSÚS KK</t>
  </si>
  <si>
    <t>SO101.2</t>
  </si>
  <si>
    <t>III/209 9 SILNICE SOKOLOV, KŘIŽOVATKA UL. TOVÁRNÍ - MĚSTO SOKOLOV</t>
  </si>
  <si>
    <t>SOUPIS PRACÍ</t>
  </si>
  <si>
    <t xml:space="preserve">Objekt: </t>
  </si>
  <si>
    <t xml:space="preserve">Celková cena (bez DPH): </t>
  </si>
  <si>
    <t>SO101.1 - III/209 9 SILNICE SOKOLOV, KŘIŽOVATKA UL. TOVÁRNÍ - KSÚS KK</t>
  </si>
  <si>
    <t xml:space="preserve">Celková cena (s DPH): </t>
  </si>
  <si>
    <t>SOUHRN</t>
  </si>
  <si>
    <t>Kód</t>
  </si>
  <si>
    <t>Název</t>
  </si>
  <si>
    <t>Všeobecné konstrukce a práce</t>
  </si>
  <si>
    <t>Zemní práce</t>
  </si>
  <si>
    <t>Komunikace</t>
  </si>
  <si>
    <t>Potrubí</t>
  </si>
  <si>
    <t>Ostatní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</si>
  <si>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</si>
  <si>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</si>
  <si>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</si>
  <si>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</si>
  <si>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</si>
  <si>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</si>
  <si>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</si>
  <si>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</si>
  <si>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</si>
  <si>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02720</t>
  </si>
  <si>
    <t>POMOC PRÁCE ZŘÍZ NEBO ZAJIŠŤ REGULACI A OCHRANU DOPRAVY</t>
  </si>
  <si>
    <t>KPL</t>
  </si>
  <si>
    <t>doplňující popis</t>
  </si>
  <si>
    <t xml:space="preserve">DIO -  kompletní dopravní značení během výstavby _x000d_
- dopravně inženýrská opatření, včetně nájmu a údržby značek po celou dobu stavby, dle harmonogramu zhotovitele, včetně zajištění rozhodnutí o zvláštním užívání, stanovení přechodného značení a rozhodnutí o uzavírce (včetně schválení příslušným dopravním inspektorátem POLICIE ČR a příslušným silničním správním úřadem)_x000d_
- osazení a dodání všech potřebných dopravních značek a přenosné semaforové soustavy</t>
  </si>
  <si>
    <t>výměra</t>
  </si>
  <si>
    <t>1 = 1,000000 =&gt; A</t>
  </si>
  <si>
    <t>technická specifikace</t>
  </si>
  <si>
    <t>Položka zahrnuje:
- veškeré náklady spojené s objednatelem požadovanými zařízeními
Položka nezahrnuje:
- x</t>
  </si>
  <si>
    <t>cenová soustava</t>
  </si>
  <si>
    <t>OTSKP 2025</t>
  </si>
  <si>
    <t>02910</t>
  </si>
  <si>
    <t>OSTATNÍ POŽADAVKY - ZEMĚMĚŘICKÁ MĚŘENÍ VE VÝSTAVBĚ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</si>
  <si>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</si>
  <si>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</si>
  <si>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02991</t>
  </si>
  <si>
    <t>OSTATNÍ POŽADAVKY - INFORMAČNÍ TABULE</t>
  </si>
  <si>
    <t>KUS</t>
  </si>
  <si>
    <t>dočasná informační tabule_x000d_
- rozměr min. 2,0 x 1,0 m_x000d_
- provedení plast nebo plech v barevném provedení, včetně kotvení, údržby a odstranění, údaje dle zadávací dokumentace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</si>
  <si>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</si>
  <si>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</si>
  <si>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</si>
  <si>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</si>
  <si>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</si>
  <si>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</si>
  <si>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</si>
  <si>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1 - Zemní práce</t>
  </si>
  <si>
    <t>11372</t>
  </si>
  <si>
    <t>a</t>
  </si>
  <si>
    <t>FRÉZOVÁNÍ ZPEVNĚNÝCH PLOCH ASFALTOVÝCH</t>
  </si>
  <si>
    <t>M3</t>
  </si>
  <si>
    <t>- frézování v tl. 100 mm_x000d_
- vyfrézovaný materiál bude odkoupen zhotovitelem na základě uzavřené kupní smlouvy</t>
  </si>
  <si>
    <t>digitálně odměřeno ze situace_x000d_
frézování silnice III/209 9: 0,1m*1840,0m2 = 184,000000 =&gt; A m3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</si>
  <si>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</si>
  <si>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b</t>
  </si>
  <si>
    <t>- frézování v tl. 50 mm pro lokální opravy podkladní vrstvy _x000d_
- vyfrézovaný materiál bude odkoupen zhotovitelem na základě uzavřené kupní smlouvy _x000d_
- včetně zaříznutí a začištění výspravy _x000d_
- položka bude čerpána pouze se souhlasem TDS</t>
  </si>
  <si>
    <t>lokální frézování (oprava podkladní vrstvy) - 10% z nové plochy silnice III/209 9 - 178 m2_x000d_
0,05m*178,0m2 = 8,900000 =&gt; A m3</t>
  </si>
  <si>
    <t>5 - Komunikace</t>
  </si>
  <si>
    <t>572214</t>
  </si>
  <si>
    <t>SPOJOVACÍ POSTŘIK Z MODIFIK EMULZE DO 0,5KG/M2</t>
  </si>
  <si>
    <t>M2</t>
  </si>
  <si>
    <t>PS-CP C60 BP4, 0,40 KG/M2</t>
  </si>
  <si>
    <t>digitálně odměřeno ze situace_x000d_
obnova krytu: 1780,0m2*2vrstvy = 3560,000000 =&gt; A m2_x000d_
konstrukce silnice - rozšíření jízdního pásu: 250,0m2*2vrstvy = 500,000000 =&gt; B m2_x000d_
A+B = 4060,000000 =&gt; C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</si>
  <si>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</si>
  <si>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574D56</t>
  </si>
  <si>
    <t>ASFALTOVÝ BETON PRO LOŽNÍ VRSTVY MODIFIK ACL 16+, 16S TL. 60MM</t>
  </si>
  <si>
    <t>ACL 16+ PMB 45/80-65 tl. 60 mm</t>
  </si>
  <si>
    <t>digitálně odměřeno ze situace_x000d_
obnova krytu: 1780,0m2 = 1780,000000 =&gt; A m2_x000d_
konstrukce silnice - rozšíření jízdního pásu: 250,0m2 = 250,000000 =&gt; B m2_x000d_
A+B = 2030,000000 =&gt; C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</si>
  <si>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</si>
  <si>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574J51</t>
  </si>
  <si>
    <t>ASFALTOVÝ KOBEREC MASTIXOVÝ MODIFIK SMA 8 TL. 40MM</t>
  </si>
  <si>
    <t>SMA 8 NH PMB 45/80-65 tl. 40 mm</t>
  </si>
  <si>
    <t>577221</t>
  </si>
  <si>
    <t>VRSTVY PRO OBNOVU, OPRAVY - INFILTRAČ POSTŘIK DO 1,0KG/M2</t>
  </si>
  <si>
    <t>PI-C C60 B6, 1,0 KG/M2_x000d_
- položka bude čerpána pouze se souhlasem TDS</t>
  </si>
  <si>
    <t>lokální oprava podkladní vrstvy_x000d_
předpoklad 10% z celkové plochy silnice III/209 9: 1780,0m2*0,1 = 178,000000 =&gt; A m2</t>
  </si>
  <si>
    <t>Položka zahrnuje:
- drobné opravy a obnovu plošných rozpadů asfaltového krytu (vztahuje se na plochu jednotlivě do 800m2)
- dodání všech předepsaných materiálů pro postřiky v předepsaném množství
- provedení dle předepsaného technologického předpisu
- zřízení vrstvy bez rozlišení šířky, pokládání vrstvy po etapách
- úpravu napojení, ukončení
Položka nezahrnuje:
- souvislou obnovu asfaltového krytu (ta se vykáže položkami 572***)
- výspravu výtluků (ta je zahrnuta v položkách 5779**)</t>
  </si>
  <si>
    <t>5774EG</t>
  </si>
  <si>
    <t>VRSTVY PRO OBNOVU A OPRAVY Z ASF BETONU ACP 16+, 16S</t>
  </si>
  <si>
    <t>ACP 16+ 50/70, TL. 50 MM_x000d_
- položka bude čerpána pouze se souhlasem TDS</t>
  </si>
  <si>
    <t>lokální oprava podkladní vrstvy_x000d_
předpoklad 10% z celkové plochy silnice III/209 9: 0,05m*1780,0m2*0,1 = 8,900000 =&gt; A m3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</si>
  <si>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</si>
  <si>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58920</t>
  </si>
  <si>
    <t>VÝPLŇ SPAR MODIFIKOVANÝM ASFALTEM</t>
  </si>
  <si>
    <t>M</t>
  </si>
  <si>
    <t>- pracovní spáry dle VL1 42-04 A TP 115</t>
  </si>
  <si>
    <t>v místě napojení na stávající komunikaci: 14,0m = 14,000000 =&gt; A m_x000d_
podél silničních obrubníků: 190,0m = 190,000000 =&gt; B m_x000d_
v křižovatce: 72,0m = 72,000000 =&gt; C m_x000d_
kolem povrchových znaků IS: 5,0m = 5,000000 =&gt; D m_x000d_
Celkem: A+B+C+D = 281,000000 =&gt; E m</t>
  </si>
  <si>
    <t>Položka zahrnuje: 
- dodávku předepsaného materiálu
- vyčištění a výplň spar tímto materiálem
Položka nezahrnuje:
- x</t>
  </si>
  <si>
    <t>8 - Potrubí</t>
  </si>
  <si>
    <t>89921</t>
  </si>
  <si>
    <t>VÝŠKOVÁ ÚPRAVA POKLOPŮ</t>
  </si>
  <si>
    <t>kanalizační šachta: 1ks = 1,000000 =&gt; A ks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</si>
  <si>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</si>
  <si>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</si>
  <si>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</si>
  <si>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šoupata: 8ks = 8,000000 =&gt; A ks</t>
  </si>
  <si>
    <t>9 - Ostatní konstrukce a práce</t>
  </si>
  <si>
    <t>914121</t>
  </si>
  <si>
    <t>DOPRAVNÍ ZNAČKY ZÁKLADNÍ VELIKOSTI OCELOVÉ TŘ RA1- DODÁVKA A MONTÁŽ</t>
  </si>
  <si>
    <t>E2b: 2 = 2,000000 =&gt; A</t>
  </si>
  <si>
    <t>Položka zahrnuje:
- dodávku a montáž značek v požadovaném provedení
Položka nezahrnuje:
- x</t>
  </si>
  <si>
    <t>914122</t>
  </si>
  <si>
    <t>DOPRAVNÍ ZNAČKY ZÁKLADNÍ VELIKOSTI OCELOVÉ TŘ RA1 - MONTÁŽ S PŘEMÍSTĚNÍM</t>
  </si>
  <si>
    <t>P2: 1ks = 1,000000 =&gt; A ks_x000d_
P2 + E2b: 1ks+1ks = 2,000000 =&gt; B ks_x000d_
P2: 1ks = 1,000000 =&gt; C ks_x000d_
A14: 1ks = 1,000000 =&gt; D _x000d_
A+B+C+D = 5,000000 =&gt; E</t>
  </si>
  <si>
    <t>Položka zahrnuje:
- dopravu demontované značky z dočasné skládky
- osazení a montáž značky na místě určeném projektem
- nutnou opravu poškozených částí
Položka nezahrnuje:
- dodávku značky</t>
  </si>
  <si>
    <t>914123</t>
  </si>
  <si>
    <t>DOPRAVNÍ ZNAČKY ZÁKLADNÍ VELIKOSTI OCELOVÉ TŘ RA1 - DEMONTÁŽ</t>
  </si>
  <si>
    <t>2: 1ks = 1,000000 =&gt; A ks_x000d_
P2 + E2b - demontáž z VO: 1ks+1ks = 2,000000 =&gt; B ks_x000d_
P2: 1ks = 1,000000 =&gt; C ks_x000d_
A14: 1ks = 1,000000 =&gt; D _x000d_
A+B+C+D = 5,000000 =&gt; E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</si>
  <si>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</si>
  <si>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</si>
  <si>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</si>
  <si>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nový sloupek vč. patky a kotvení: 1ks = 1,000000 =&gt; A ks</t>
  </si>
  <si>
    <t>Položka zahrnuje:
- sloupky
- upevňovací zařízení
- osazení (betonová patka, zemní práce)
Položka nezahrnuje:
- x</t>
  </si>
  <si>
    <t>914922</t>
  </si>
  <si>
    <t>SLOUPKY A STOJKY DZ Z OCEL TRUBEK DO PATKY MONTÁŽ S PŘESUNEM</t>
  </si>
  <si>
    <t>nová poloha sloupků DZ_x000d_
pro P2: 1ks = 1,000000 =&gt; A ks_x000d_
pro P2: 1ks = 1,000000 =&gt; B ks_x000d_
pro A14: 1ks = 1,000000 =&gt; C _x000d_
A+B+C = 3,000000 =&gt; D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</si>
  <si>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</si>
  <si>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</si>
  <si>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</si>
  <si>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demontáž sloupků DZ_x000d_
pro P2: 1ks = 1,000000 =&gt; A ks_x000d_
pro P2: 1ks = 1,000000 =&gt; B ks_x000d_
pro A14: 1ks = 1,000000 =&gt; C _x000d_
A+B+C = 3,000000 =&gt; D</t>
  </si>
  <si>
    <t>915111</t>
  </si>
  <si>
    <t>VODOROVNÉ DOPRAVNÍ ZNAČENÍ BARVOU HLADKÉ - DODÁVKA A POKLÁDKA</t>
  </si>
  <si>
    <t>V1a (0.125): 176,0*0,125 = 22,000000 =&gt; A _x000d_
V4 (0.125): 505,0*0,125 = 63,125000 =&gt; B _x000d_
V2b (3/1.5/0.125): 160,0*2/3*0,125 = 13,333333 =&gt; C _x000d_
V2b (1.5/1.5/0.25): 70,0*0,5*0,25 = 8,750000 =&gt; D _x000d_
V13 (0.5/0.5): 21,0*0,5 = 10,500000 =&gt; E _x000d_
A+B+C+D+E = 117,708333 =&gt; F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</si>
  <si>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</si>
  <si>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</si>
  <si>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</si>
  <si>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91551</t>
  </si>
  <si>
    <t>VODOROVNÉ DOPRAVNÍ ZNAČENÍ - PŘEDEM PŘIPRAVENÉ SYMBOLY</t>
  </si>
  <si>
    <t>- značení barvou hladké</t>
  </si>
  <si>
    <t>V9a: 6ks = 6,000000 =&gt; A ks</t>
  </si>
  <si>
    <t>Položka zahrnuje:
- dodání a pokládku předepsaného symbolu
- předznačení a reflexní úpravu
Položka nezahrnuje:
- x</t>
  </si>
  <si>
    <t>- značení plastem hladké</t>
  </si>
  <si>
    <t>919112</t>
  </si>
  <si>
    <t>ŘEZÁNÍ ASFALTOVÉHO KRYTU VOZOVEK TL DO 100MM</t>
  </si>
  <si>
    <t>napojení na stávající komunikaci: 14,0m = 14,000000 =&gt; A m</t>
  </si>
  <si>
    <t>Položka zahrnuje:
- řezání vozovkové vrstvy v předepsané tloušťce
- spotřeba vody
Položka nezahrnuje:
- x</t>
  </si>
  <si>
    <t>SO101.2 - III/209 9 SILNICE SOKOLOV, KŘIŽOVATKA UL. TOVÁRNÍ - MĚSTO SOKOLOV</t>
  </si>
  <si>
    <t>Základy</t>
  </si>
  <si>
    <t>Vodorovné konstrukce</t>
  </si>
  <si>
    <t>014102</t>
  </si>
  <si>
    <t>POPLATKY ZA SKLÁDKU</t>
  </si>
  <si>
    <t>t</t>
  </si>
  <si>
    <t>- zemina - výkopek</t>
  </si>
  <si>
    <t xml:space="preserve">z pol. č. 17120.a:  347,05*1,8t/m3 = 624,690000 =&gt; A t</t>
  </si>
  <si>
    <t>Položka zahrnuje:
- veškeré poplatky provozovateli skládky související s uložením odpadu na skládce.
Položka nezahrnuje:
- x</t>
  </si>
  <si>
    <t>- zemina - výkopek _x000d_
- položka bude čerpána se souhlasem TDS v případě výměny aktivní zóny</t>
  </si>
  <si>
    <t>z pol. č. 17120b: 125,0m3*1,8t/m3 = 225,000000 =&gt; A t</t>
  </si>
  <si>
    <t>c</t>
  </si>
  <si>
    <t>- beton</t>
  </si>
  <si>
    <t>z pol. č. 11352: (0,15m*0,25m*42,0m)*2,2t/m3 = 3,465000 =&gt; A t</t>
  </si>
  <si>
    <t>02730</t>
  </si>
  <si>
    <t>POMOC PRÁCE ZŘÍZ NEBO ZAJIŠŤ OCHRANU INŽENÝRSKÝCH SÍTÍ</t>
  </si>
  <si>
    <t>- ochrana stávajících inženýrských sítí dle jejich správců _x000d_
- v rámci rozšíření silnice</t>
  </si>
  <si>
    <t>Položka zahrnuje:
- veškeré náklady spojené s ochranou inženýrských sítí
Položka nezahrnuje:
- x</t>
  </si>
  <si>
    <t>02811</t>
  </si>
  <si>
    <t>PRŮZKUMNÉ PRÁCE GEOTECHNICKÉ NA POVRCHU</t>
  </si>
  <si>
    <t>- statické zatěžovací zkoušky v místě rozšíření jízdního pásu - celkem 3 ks _x000d_
- statické zatěžovací zkoušky v místě parkovacích stání - celkem 2 ks</t>
  </si>
  <si>
    <t>zahrnuje veškeré náklady spojené s objednatelem požadovanými pracemi</t>
  </si>
  <si>
    <t>02911</t>
  </si>
  <si>
    <t>OSTATNÍ POŽADAVKY - ZEMĚMĚŘICKÉ ZAMĚŘENÍ</t>
  </si>
  <si>
    <t>SMĚROVÉ A VÝŠKOVÉ VYTYČENÍ STAVBY, VČETNĚ VYTYČENÍ INŽENÝRSKÝCH SÍTÍ (zejména pro rozšíření vozovky a parkovací stání) a včetně provedení ručně kopaných sond _x000d_
- veškeré geodetické práce před výstavbou a během výstavby a po výstavbě</t>
  </si>
  <si>
    <t>Položka zahrnuje:
- veškeré náklady spojené s objednatelem požadovanými pracemi
Položka nezahrnuje:
- x</t>
  </si>
  <si>
    <t>02944</t>
  </si>
  <si>
    <t>OSTAT POŽADAVKY - DOKUMENTACE SKUTEČ PROVEDENÍ V DIGIT FORMĚ</t>
  </si>
  <si>
    <t>- skutečné provedení celé stavby (SO 101.1. a SO 101.2) - dokumentace skutečného provedení celé stavby - DSPS v počtu 3 paré + elektronická verze (uzavřené + otevřené formáty)</t>
  </si>
  <si>
    <t>02945</t>
  </si>
  <si>
    <t>OSTAT POŽADAVKY - GEOMETRICKÝ PLÁN</t>
  </si>
  <si>
    <t>podklady pro majetkové vypořádání celé stavby (SO 101.1. a SO 101.2)_x000d_
- vypracování geometrického plánu včetně projednání a schválení na příslušném KÚ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</si>
  <si>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</si>
  <si>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11120</t>
  </si>
  <si>
    <t>ODSTRANĚNÍ KŘOVIN</t>
  </si>
  <si>
    <t>MÝCENÍ SOUVISLE ZAPOJENÉHO POROSTU_x000d_
- včetně naložení, odvozu a likvidace odpadu</t>
  </si>
  <si>
    <t>digitálně odměřeno ze situace: 55,0m2+46,0m2 = 101,000000 =&gt; A m2</t>
  </si>
  <si>
    <t>Položka zahrnuje:
- odstranění křovin a stromů do průměru 100 mm
- dopravu dřevin bez ohledu na vzdálenost
- spálení na hromadách nebo štěpkování
Položka nezahrnuje:
- x</t>
  </si>
  <si>
    <t>11352</t>
  </si>
  <si>
    <t>ODSTRANĚNÍ CHODNÍKOVÝCH A SILNIČNÍCH OBRUBNÍKŮ BETONOVÝCH</t>
  </si>
  <si>
    <t>- včetně naložení, odvozu a uložení na skládku _x000d_
- poplatek za sládkové v položce 014102.c</t>
  </si>
  <si>
    <t>digitálně odměřeno ze situace_x000d_
vybourání betonových obrubníků: 42,0m = 42,000000 =&gt; A m</t>
  </si>
  <si>
    <t>- frézování v tl. 100 mm _x000d_
- využití vyfrézované materiálu do položky 56360 (3,8 m3) a 56960 (11,250 m3)_x000d_
- včetně naložení a odvozu na mezideponii a zpět _x000d_
- zbývající vyfrézovaný materiál bude naložen a odvezen do areálu Technických služeb města (10,55 m3)</t>
  </si>
  <si>
    <t xml:space="preserve">digitálně odměřeno ze situace_x000d_
ul. Karla Čapka: 85,0m2*0,1m  = 8,500000 =&gt; A m3_x000d_
bezejmenná ulice: 36,0m2*0,1m  = 3,600000 =&gt; B m3_x000d_
ul. Tovární: 135,0m2*0,1m  = 13,500000 =&gt; C m3_x000d_
Celkem: A+B+C = 25,600000 =&gt; D m3</t>
  </si>
  <si>
    <t>13173</t>
  </si>
  <si>
    <t>HLOUBENÍ JAM ZAPAŽ I NEPAŽ TŘ. I</t>
  </si>
  <si>
    <t>- včetně naložení, odvozu a uložení na skládku _x000d_
- poplatek za sládkové v položce 014102.a</t>
  </si>
  <si>
    <t>výkopové práce pro rozšíření jízdního pásu (silniční těleso): 270,0m3 = 270,000000 =&gt; A m3_x000d_
výkopové práce pro rozšíření jízdního pásu (vozovka): 185,0m2*0,38m = 70,300000 =&gt; B m3_x000d_
výkop pro parkovací stání: 27,0m2*0,25m = 6,750000 =&gt; C m3_x000d_
A+B+C = 347,050000 =&gt; D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</si>
  <si>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</si>
  <si>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- včetně naložení, odvozu a uložení na skládku _x000d_
- poplatek za sládkové v položce 014102.b_x000d_
- položka bude čerpána se souhlasem TDS v případě výměny aktivní zóny</t>
  </si>
  <si>
    <t>výkop pro výměnu AZ u rozšíření jízdního pásu: 250,0m2*0,5m = 125,000000 =&gt; A m3</t>
  </si>
  <si>
    <t>17120</t>
  </si>
  <si>
    <t>ULOŽENÍ SYPANINY DO NÁSYPŮ A NA SKLÁDKY BEZ ZHUTNĚNÍ</t>
  </si>
  <si>
    <t>- uložení na trvalou skládku</t>
  </si>
  <si>
    <t>z pol. č. 13173.a: 347,05 = 347,050000 =&gt; A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</si>
  <si>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</si>
  <si>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- uložení na trvalou skládku _x000d_
- položka bude čerpána se souhlasem TDS v případě výměny aktivní zóny</t>
  </si>
  <si>
    <t>z pol. č. 13173.b: 125,0m3 = 125,000000 =&gt; A m3</t>
  </si>
  <si>
    <t>2 - Základy</t>
  </si>
  <si>
    <t>21452</t>
  </si>
  <si>
    <t>SANAČNÍ VRSTVY Z KAMENIVA DRCENÉHO</t>
  </si>
  <si>
    <t>- tl. 500 mm _x000d_
- výměna aktivní zóny za zeminou vhodnou do AZ, hutnění D=min. 100% PS _x000d_
- položka bude čerpána se souhlasme TDS</t>
  </si>
  <si>
    <t>v místě rozšíření jízdního pásu: 250,0m2*0,5m = 125,000000 =&gt; A m3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</si>
  <si>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</si>
  <si>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4 - Vodorovné konstrukce</t>
  </si>
  <si>
    <t>45152</t>
  </si>
  <si>
    <t>PODKLADNÍ A VÝPLŇOVÉ VRSTVY Z KAMENIVA DRCENÉHO</t>
  </si>
  <si>
    <t>- vyplnění nezpevněného příkopu hrubým kamenivem na výšku příkopu 40 cm_x000d_
- včetně dodání a nákupu materiálu</t>
  </si>
  <si>
    <t>146,0*0,3 = 43,800000 =&gt; A</t>
  </si>
  <si>
    <t xml:space="preserve">Položka zahrnuje:
- dodávku předepsaného kameniva
- mimostaveništní a vnitrostaveništní dopravu a jeho uložení
- není-li v zadávací dokumentaci uvedeno jinak, jedná se o nakupovaný materiál
Položka nezahrnuje:
- x
</t>
  </si>
  <si>
    <t>56333</t>
  </si>
  <si>
    <t>VOZOVKOVÉ VRSTVY ZE ŠTĚRKODRTI TL. DO 150MM</t>
  </si>
  <si>
    <t>ŠDA, FR. 0-32 mm, tl. 150 mm</t>
  </si>
  <si>
    <t>digitálně odměřeno ze situace_x000d_
konstrukce silnice - rozšíření jízdního pásu: _x000d_
250,0m2*1,05koef. rozš. = 262,500000 =&gt; A m2_x000d_
250,0m2*1,1koef. rozš. = 275,000000 =&gt; B m2_x000d_
A+B = 537,500000 =&gt; C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</si>
  <si>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</si>
  <si>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ŠDB, FR. 0-32 mm, tl. 150 mm</t>
  </si>
  <si>
    <t>konstrukce chodníku: 49,0m2 = 49,000000 =&gt; C</t>
  </si>
  <si>
    <t>56334</t>
  </si>
  <si>
    <t>VOZOVKOVÉ VRSTVY ZE ŠTĚRKODRTI TL. DO 200MM</t>
  </si>
  <si>
    <t>ŠDB, FR. 0-32 MM, TL. 200 MM</t>
  </si>
  <si>
    <t>digitálně odměřeno ze situace_x000d_
sjezd: 27 = 27,000000 =&gt; A _x000d_
parkovací stání: 75 = 75,000000 =&gt; B _x000d_
A+B = 102,000000 =&gt; C</t>
  </si>
  <si>
    <t>56360</t>
  </si>
  <si>
    <t>VOZOVKOVÉ VRSTVY Z RECYKLOVANÉHO MATERIÁLU</t>
  </si>
  <si>
    <t>tl. 50 mm_x000d_
- využití materiálu z položky 11372 - SO 101.1</t>
  </si>
  <si>
    <t xml:space="preserve">digitálně odměřeno ze situace_x000d_
konstrukce chodníku: 49,0m2*0,05m = 2,450000 =&gt; A m3_x000d_
sjezd:  27,0*0,05 = 1,350000 =&gt; B _x000d_
A+B = 3,800000 =&gt; C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</si>
  <si>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</si>
  <si>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56960</t>
  </si>
  <si>
    <t>ZPEVNĚNÍ KRAJNIC Z RECYKLOVANÉHO MATERIÁLU</t>
  </si>
  <si>
    <t>tl. 150 mm_x000d_
- využití materiálu z položky 11372 - SO 101.1</t>
  </si>
  <si>
    <t>digitálně odměřeno ze situace: 75,0m2*0,15m = 11,250000 =&gt; A m3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</si>
  <si>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</si>
  <si>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</si>
  <si>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</si>
  <si>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PI-C C60 B6, 1,0 KG/M2</t>
  </si>
  <si>
    <t>digitálně odměřeno ze situace_x000d_
konstrukce silnice - rozšíření jízdního pásu: 250,0m2 = 250,000000 =&gt; A m2</t>
  </si>
  <si>
    <t>digitálně odměřeno ze situace_x000d_
ulice Karla Čapka, bezejmenná a Tovární - obnova krytu: 256,0m2*2vrstvy = 512,000000 =&gt; A</t>
  </si>
  <si>
    <t>574A31</t>
  </si>
  <si>
    <t>ASFALTOVÝ BETON PRO OBRUSNÉ VRSTVY ACO 8 TL. 40MM</t>
  </si>
  <si>
    <t>ACO 8CH tl. 40 mm</t>
  </si>
  <si>
    <t>digitálně odměřeno ze situace_x000d_
konstrukce chodníku: 49,0m2 = 49,000000 =&gt; A m2</t>
  </si>
  <si>
    <t>574A43</t>
  </si>
  <si>
    <t>ASFALTOVÝ BETON PRO OBRUSNÉ VRSTVY ACO 11 TL. 50MM</t>
  </si>
  <si>
    <t>digitálně odměřeno ze situace_x000d_
sjezd: 27 = 27,000000 =&gt; A</t>
  </si>
  <si>
    <t>Položka zahrnuje:_x000d_
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Položka nezahrnuje:_x000d_
- postřiky, nátěry_x000d_
- těsnění podél obrubníků, dilatačních zařízení, odvodňovacích proužků, odvodňovačů, vpustí, šachet a pod.</t>
  </si>
  <si>
    <t>digitálně odměřeno ze situace_x000d_
ulice Karla Čapka, bezejmenná a Tovární - obnova krytu: 256,0m2 = 256,000000 =&gt; A</t>
  </si>
  <si>
    <t>574E76</t>
  </si>
  <si>
    <t>ASFALTOVÝ BETON PRO PODKLADNÍ VRSTVY ACP 16+, 16S TL. 80MM</t>
  </si>
  <si>
    <t>ACP 16+ 50/70 tl. 80 mm</t>
  </si>
  <si>
    <t>58261A</t>
  </si>
  <si>
    <t>KRYTY Z BETON DLAŽDIC SE ZÁMKEM BAREV RELIÉF TL 60MM DO LOŽE Z KAM</t>
  </si>
  <si>
    <t>- betonová dlažba tl. 60 mm s reliéfními výstupky pro hmatové prvky dle ČSN 73 4001_x000d_
- dlažba v souladu s TNV 12.03.04 A 12.03.06</t>
  </si>
  <si>
    <t xml:space="preserve">- oprava chodníku v místě přeložky kabelu:  7 = 7,000000 =&gt; A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</si>
  <si>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</si>
  <si>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58400</t>
  </si>
  <si>
    <t>VOZOVKOVÉ KRYTY Z VEGETAČNÍCH DÍLCŮ</t>
  </si>
  <si>
    <t>VEGETAČNÍ DLAŽBA TL. 80 MM, VČ. LOŽNÉ VRSTVY TL. 40 MM</t>
  </si>
  <si>
    <t>digitálně odměřeno ze situace_x000d_
parkovací stání: 75 = 75,000000 =&gt; A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</si>
  <si>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</si>
  <si>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v místě napojení na stávající komunikaci: 40,0m = 40,000000 =&gt; A m_x000d_
podél silničních obrubníků: 50,0m = 50,000000 =&gt; B m_x000d_
kolem povrchových znaků IS: 6,5m = 6,500000 =&gt; C m_x000d_
Celkem: A+B+C = 96,500000 =&gt; D m</t>
  </si>
  <si>
    <t>89911G</t>
  </si>
  <si>
    <t>LITINOVÝ POKLOP D400</t>
  </si>
  <si>
    <t>u kanalizační šachty: 2ks = 2,000000 =&gt; A ks</t>
  </si>
  <si>
    <t>Položka zahrnuje:
- dodávku a osazení předepsané mříže včetně rámu
Položka nezahrnuje:
- x</t>
  </si>
  <si>
    <t>výškové vyrovnání kanalizační šachty: 2ks = 2,000000 =&gt; A ks</t>
  </si>
  <si>
    <t>IP 11c : 2 = 2,000000 =&gt; A _x000d_
E1: 2 = 2,000000 =&gt; B _x000d_
A+B = 4,000000 =&gt; C</t>
  </si>
  <si>
    <t>informativní značka (SOKOFLOK, SYNTHOMER): 1ks+1ks = 2,000000 =&gt; A</t>
  </si>
  <si>
    <t>- včetně patky a kotvení</t>
  </si>
  <si>
    <t>nový sloupek pro IP 11c: 2 = 2,000000 =&gt; A</t>
  </si>
  <si>
    <t>pro informativní značku (SOKOFLOK, SYNTHOMER): 1ks = 1,000000 =&gt; A</t>
  </si>
  <si>
    <t>demontáž sloupků DZ_x000d_
pro informativní značku (SOKOFLOK, SYNTHOMER): 1ks = 1,000000 =&gt; A</t>
  </si>
  <si>
    <t>V1a (0.125): 68,0m*0,125m = 8,500000 =&gt; A m2_x000d_
V4 (0.125): 80,0m*0,125m = 10,000000 =&gt; B m2_x000d_
V13 (0.5/0.5): 21,0m2*0,5 = 10,500000 =&gt; C m2_x000d_
A+B+C = 29,000000 =&gt; D</t>
  </si>
  <si>
    <t>917211</t>
  </si>
  <si>
    <t>ZÁHONOVÉ OBRUBY Z BETONOVÝCH OBRUBNÍKŮ ŠÍŘ 50MM</t>
  </si>
  <si>
    <t>- betonová obruba 50/250/1000 mm, včetně betonového lože C20/25nXF3, min. tl. 100 mm s boční opěrou</t>
  </si>
  <si>
    <t>22 = 22,000000 =&gt; A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</si>
  <si>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</si>
  <si>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</si>
  <si>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</si>
  <si>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- silniční obruba 150/250/1000 mm, včetně beton. lože C20/25nXF3, min. tl. 100 mm s boční opěrou</t>
  </si>
  <si>
    <t>135 = 135,000000 =&gt; A</t>
  </si>
  <si>
    <t>napojení na stávající komunikaci: 40,0m = 40,000000 =&gt; A m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</si>
</sst>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0" fillId="0" borderId="8" xfId="0" applyBorder="1" applyProtection="1"/>
    <xf numFmtId="0" fontId="0" fillId="0" borderId="4" xfId="0" applyBorder="1" applyProtection="1"/>
    <xf numFmtId="0" fontId="0" fillId="0" borderId="6" xfId="0" applyBorder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7" fillId="2" borderId="14" xfId="0" applyFont="1" applyFill="1" applyBorder="1" applyAlignment="1" applyProtection="1">
      <alignment horizontal="center"/>
    </xf>
    <xf numFmtId="0" fontId="0" fillId="2" borderId="1" xfId="0" applyFill="1" applyBorder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3.2"/>
  <cols>
    <col min="1" max="1" width="4.664063"/>
    <col min="2" max="2" width="21.66406"/>
    <col min="3" max="3" width="140.6641"/>
    <col min="4" max="6" width="17.66406"/>
    <col min="7" max="7" width="4.664063"/>
    <col min="19" max="19" width="8.886719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7</v>
      </c>
      <c r="B13" s="1"/>
      <c r="C13" s="1"/>
      <c r="D13" s="19" t="s">
        <v>10</v>
      </c>
      <c r="E13" s="16"/>
      <c r="F13" s="19"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4" t="s">
        <v>20</v>
      </c>
      <c r="D20" s="25">
        <f>'0 - SO101.1'!J10</f>
        <v>0</v>
      </c>
      <c r="E20" s="26"/>
      <c r="F20" s="25">
        <f>('0 - SO101.1'!J11)</f>
        <v>0</v>
      </c>
      <c r="G20" s="12"/>
      <c r="H20" s="2"/>
      <c r="I20" s="2"/>
      <c r="S20" s="27">
        <f>ROUND('0 - SO101.1'!S11,4)</f>
        <v>0</v>
      </c>
    </row>
    <row r="21">
      <c r="A21" s="9"/>
      <c r="B21" s="23" t="s">
        <v>21</v>
      </c>
      <c r="C21" s="24" t="s">
        <v>22</v>
      </c>
      <c r="D21" s="25">
        <f>'1 - SO101.2'!J10</f>
        <v>0</v>
      </c>
      <c r="E21" s="26"/>
      <c r="F21" s="25">
        <f>('1 - SO101.2'!J11)</f>
        <v>0</v>
      </c>
      <c r="G21" s="12"/>
      <c r="H21" s="2"/>
      <c r="I21" s="2"/>
      <c r="S21" s="27">
        <f>ROUND('1 - SO101.2'!S11,4)</f>
        <v>0</v>
      </c>
    </row>
    <row r="22">
      <c r="A22" s="13"/>
      <c r="B22" s="4"/>
      <c r="C22" s="4"/>
      <c r="D22" s="4"/>
      <c r="E22" s="4"/>
      <c r="F22" s="4"/>
      <c r="G22" s="14"/>
      <c r="H22" s="2"/>
      <c r="I22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101.1'!A11" display="'SO101.1"/>
    <hyperlink ref="B21" location="'1 - SO101.2'!A11" display="'SO101.2"/>
  </hyperlink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24</v>
      </c>
      <c r="B10" s="1"/>
      <c r="C10" s="16"/>
      <c r="D10" s="1"/>
      <c r="E10" s="1"/>
      <c r="F10" s="1"/>
      <c r="G10" s="17"/>
      <c r="H10" s="1"/>
      <c r="I10" s="31" t="s">
        <v>25</v>
      </c>
      <c r="J10" s="32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26</v>
      </c>
      <c r="B11" s="1"/>
      <c r="C11" s="1"/>
      <c r="D11" s="1"/>
      <c r="E11" s="1"/>
      <c r="F11" s="1"/>
      <c r="G11" s="31"/>
      <c r="H11" s="1"/>
      <c r="I11" s="31" t="s">
        <v>27</v>
      </c>
      <c r="J11" s="32">
        <v>0</v>
      </c>
      <c r="K11" s="1"/>
      <c r="L11" s="1"/>
      <c r="M11" s="12"/>
      <c r="N11" s="2"/>
      <c r="O11" s="2"/>
      <c r="P11" s="2"/>
      <c r="Q11" s="33">
        <f>IF(SUM(K20:K24)&gt;0,ROUND(SUM(S20:S24)/SUM(K20:K24)-1,8),0)</f>
        <v>0</v>
      </c>
      <c r="R11" s="27">
        <f>AVERAGE(J45,J58,J91,J104,J162)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29</v>
      </c>
      <c r="C19" s="34"/>
      <c r="D19" s="34"/>
      <c r="E19" s="34" t="s">
        <v>30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36">
        <v>0</v>
      </c>
      <c r="C20" s="1"/>
      <c r="D20" s="1"/>
      <c r="E20" s="37" t="s">
        <v>31</v>
      </c>
      <c r="F20" s="1"/>
      <c r="G20" s="1"/>
      <c r="H20" s="1"/>
      <c r="I20" s="1"/>
      <c r="J20" s="1"/>
      <c r="K20" s="38">
        <v>0</v>
      </c>
      <c r="L20" s="38">
        <v>0</v>
      </c>
      <c r="M20" s="12"/>
      <c r="N20" s="2"/>
      <c r="O20" s="2"/>
      <c r="P20" s="2"/>
      <c r="Q20" s="2"/>
      <c r="S20" s="27">
        <f>S45</f>
        <v>0</v>
      </c>
    </row>
    <row r="21" ht="12.75">
      <c r="A21" s="9"/>
      <c r="B21" s="36">
        <v>1</v>
      </c>
      <c r="C21" s="1"/>
      <c r="D21" s="1"/>
      <c r="E21" s="37" t="s">
        <v>32</v>
      </c>
      <c r="F21" s="1"/>
      <c r="G21" s="1"/>
      <c r="H21" s="1"/>
      <c r="I21" s="1"/>
      <c r="J21" s="1"/>
      <c r="K21" s="38">
        <v>0</v>
      </c>
      <c r="L21" s="38">
        <v>0</v>
      </c>
      <c r="M21" s="12"/>
      <c r="N21" s="2"/>
      <c r="O21" s="2"/>
      <c r="P21" s="2"/>
      <c r="Q21" s="2"/>
      <c r="S21" s="27">
        <f>S58</f>
        <v>0</v>
      </c>
    </row>
    <row r="22" ht="12.75">
      <c r="A22" s="9"/>
      <c r="B22" s="36">
        <v>5</v>
      </c>
      <c r="C22" s="1"/>
      <c r="D22" s="1"/>
      <c r="E22" s="37" t="s">
        <v>33</v>
      </c>
      <c r="F22" s="1"/>
      <c r="G22" s="1"/>
      <c r="H22" s="1"/>
      <c r="I22" s="1"/>
      <c r="J22" s="1"/>
      <c r="K22" s="38">
        <v>0</v>
      </c>
      <c r="L22" s="38">
        <v>0</v>
      </c>
      <c r="M22" s="12"/>
      <c r="N22" s="2"/>
      <c r="O22" s="2"/>
      <c r="P22" s="2"/>
      <c r="Q22" s="2"/>
      <c r="S22" s="27">
        <f>S91</f>
        <v>0</v>
      </c>
    </row>
    <row r="23" ht="12.75">
      <c r="A23" s="9"/>
      <c r="B23" s="36">
        <v>8</v>
      </c>
      <c r="C23" s="1"/>
      <c r="D23" s="1"/>
      <c r="E23" s="37" t="s">
        <v>34</v>
      </c>
      <c r="F23" s="1"/>
      <c r="G23" s="1"/>
      <c r="H23" s="1"/>
      <c r="I23" s="1"/>
      <c r="J23" s="1"/>
      <c r="K23" s="38">
        <v>0</v>
      </c>
      <c r="L23" s="38">
        <v>0</v>
      </c>
      <c r="M23" s="12"/>
      <c r="N23" s="2"/>
      <c r="O23" s="2"/>
      <c r="P23" s="2"/>
      <c r="Q23" s="2"/>
      <c r="S23" s="27">
        <f>S104</f>
        <v>0</v>
      </c>
    </row>
    <row r="24" ht="12.75">
      <c r="A24" s="9"/>
      <c r="B24" s="36">
        <v>9</v>
      </c>
      <c r="C24" s="1"/>
      <c r="D24" s="1"/>
      <c r="E24" s="37" t="s">
        <v>35</v>
      </c>
      <c r="F24" s="1"/>
      <c r="G24" s="1"/>
      <c r="H24" s="1"/>
      <c r="I24" s="1"/>
      <c r="J24" s="1"/>
      <c r="K24" s="38">
        <v>0</v>
      </c>
      <c r="L24" s="38">
        <v>0</v>
      </c>
      <c r="M24" s="12"/>
      <c r="N24" s="2"/>
      <c r="O24" s="2"/>
      <c r="P24" s="2"/>
      <c r="Q24" s="2"/>
      <c r="S24" s="27">
        <f>S162</f>
        <v>0</v>
      </c>
    </row>
    <row r="25" ht="12.7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39"/>
      <c r="N25" s="2"/>
      <c r="O25" s="2"/>
      <c r="P25" s="2"/>
      <c r="Q25" s="2"/>
    </row>
    <row r="26" ht="14" customHeight="1">
      <c r="A26" s="4"/>
      <c r="B26" s="28" t="s">
        <v>36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40"/>
      <c r="N27" s="2"/>
      <c r="O27" s="2"/>
      <c r="P27" s="2"/>
      <c r="Q27" s="2"/>
    </row>
    <row r="28" ht="18" customHeight="1">
      <c r="A28" s="9"/>
      <c r="B28" s="34" t="s">
        <v>37</v>
      </c>
      <c r="C28" s="34" t="s">
        <v>29</v>
      </c>
      <c r="D28" s="34" t="s">
        <v>38</v>
      </c>
      <c r="E28" s="34" t="s">
        <v>30</v>
      </c>
      <c r="F28" s="34" t="s">
        <v>39</v>
      </c>
      <c r="G28" s="35" t="s">
        <v>40</v>
      </c>
      <c r="H28" s="22" t="s">
        <v>41</v>
      </c>
      <c r="I28" s="22" t="s">
        <v>42</v>
      </c>
      <c r="J28" s="22" t="s">
        <v>17</v>
      </c>
      <c r="K28" s="35" t="s">
        <v>43</v>
      </c>
      <c r="L28" s="22" t="s">
        <v>18</v>
      </c>
      <c r="M28" s="41"/>
      <c r="N28" s="2"/>
      <c r="O28" s="2"/>
      <c r="P28" s="2"/>
      <c r="Q28" s="2"/>
    </row>
    <row r="29" ht="40" customHeight="1">
      <c r="A29" s="9"/>
      <c r="B29" s="42" t="s">
        <v>44</v>
      </c>
      <c r="C29" s="1"/>
      <c r="D29" s="1"/>
      <c r="E29" s="1"/>
      <c r="F29" s="1"/>
      <c r="G29" s="1"/>
      <c r="H29" s="43"/>
      <c r="I29" s="1"/>
      <c r="J29" s="43"/>
      <c r="K29" s="1"/>
      <c r="L29" s="1"/>
      <c r="M29" s="12"/>
      <c r="N29" s="2"/>
      <c r="O29" s="2"/>
      <c r="P29" s="2"/>
      <c r="Q29" s="2"/>
    </row>
    <row r="30" ht="12.75">
      <c r="A30" s="9"/>
      <c r="B30" s="44">
        <v>1</v>
      </c>
      <c r="C30" s="45" t="s">
        <v>45</v>
      </c>
      <c r="D30" s="45" t="s">
        <v>7</v>
      </c>
      <c r="E30" s="45" t="s">
        <v>46</v>
      </c>
      <c r="F30" s="45" t="s">
        <v>7</v>
      </c>
      <c r="G30" s="46" t="s">
        <v>47</v>
      </c>
      <c r="H30" s="47">
        <v>1</v>
      </c>
      <c r="I30" s="25">
        <v>0</v>
      </c>
      <c r="J30" s="48">
        <v>0</v>
      </c>
      <c r="K30" s="49">
        <v>0.20999999999999999</v>
      </c>
      <c r="L30" s="50">
        <v>0</v>
      </c>
      <c r="M30" s="12"/>
      <c r="N30" s="2"/>
      <c r="O30" s="2"/>
      <c r="P30" s="2"/>
      <c r="Q30" s="33">
        <f>IF(ISNUMBER(K30),IF(H30&gt;0,IF(I30&gt;0,J30,0),0),0)</f>
        <v>0</v>
      </c>
      <c r="R30" s="27">
        <f>IF(ISNUMBER(K30)=FALSE,J30,0)</f>
        <v>0</v>
      </c>
    </row>
    <row r="31" ht="12.75">
      <c r="A31" s="9"/>
      <c r="B31" s="51" t="s">
        <v>48</v>
      </c>
      <c r="C31" s="1"/>
      <c r="D31" s="1"/>
      <c r="E31" s="52" t="s">
        <v>49</v>
      </c>
      <c r="F31" s="1"/>
      <c r="G31" s="1"/>
      <c r="H31" s="43"/>
      <c r="I31" s="1"/>
      <c r="J31" s="43"/>
      <c r="K31" s="1"/>
      <c r="L31" s="1"/>
      <c r="M31" s="12"/>
      <c r="N31" s="2"/>
      <c r="O31" s="2"/>
      <c r="P31" s="2"/>
      <c r="Q31" s="2"/>
    </row>
    <row r="32" ht="12.75">
      <c r="A32" s="9"/>
      <c r="B32" s="51" t="s">
        <v>50</v>
      </c>
      <c r="C32" s="1"/>
      <c r="D32" s="1"/>
      <c r="E32" s="52" t="s">
        <v>51</v>
      </c>
      <c r="F32" s="1"/>
      <c r="G32" s="1"/>
      <c r="H32" s="43"/>
      <c r="I32" s="1"/>
      <c r="J32" s="43"/>
      <c r="K32" s="1"/>
      <c r="L32" s="1"/>
      <c r="M32" s="12"/>
      <c r="N32" s="2"/>
      <c r="O32" s="2"/>
      <c r="P32" s="2"/>
      <c r="Q32" s="2"/>
    </row>
    <row r="33" ht="12.75">
      <c r="A33" s="9"/>
      <c r="B33" s="51" t="s">
        <v>52</v>
      </c>
      <c r="C33" s="1"/>
      <c r="D33" s="1"/>
      <c r="E33" s="52" t="s">
        <v>53</v>
      </c>
      <c r="F33" s="1"/>
      <c r="G33" s="1"/>
      <c r="H33" s="43"/>
      <c r="I33" s="1"/>
      <c r="J33" s="43"/>
      <c r="K33" s="1"/>
      <c r="L33" s="1"/>
      <c r="M33" s="12"/>
      <c r="N33" s="2"/>
      <c r="O33" s="2"/>
      <c r="P33" s="2"/>
      <c r="Q33" s="2"/>
    </row>
    <row r="34" thickBot="1" ht="12.75">
      <c r="A34" s="9"/>
      <c r="B34" s="53" t="s">
        <v>54</v>
      </c>
      <c r="C34" s="54"/>
      <c r="D34" s="54"/>
      <c r="E34" s="55" t="s">
        <v>55</v>
      </c>
      <c r="F34" s="54"/>
      <c r="G34" s="54"/>
      <c r="H34" s="56"/>
      <c r="I34" s="54"/>
      <c r="J34" s="56"/>
      <c r="K34" s="54"/>
      <c r="L34" s="54"/>
      <c r="M34" s="12"/>
      <c r="N34" s="2"/>
      <c r="O34" s="2"/>
      <c r="P34" s="2"/>
      <c r="Q34" s="2"/>
    </row>
    <row r="35" thickTop="1" ht="12.75">
      <c r="A35" s="9"/>
      <c r="B35" s="44">
        <v>2</v>
      </c>
      <c r="C35" s="45" t="s">
        <v>56</v>
      </c>
      <c r="D35" s="45" t="s">
        <v>7</v>
      </c>
      <c r="E35" s="45" t="s">
        <v>57</v>
      </c>
      <c r="F35" s="45" t="s">
        <v>7</v>
      </c>
      <c r="G35" s="46" t="s">
        <v>47</v>
      </c>
      <c r="H35" s="57">
        <v>1</v>
      </c>
      <c r="I35" s="58">
        <v>0</v>
      </c>
      <c r="J35" s="59">
        <v>0</v>
      </c>
      <c r="K35" s="60">
        <v>0.20999999999999999</v>
      </c>
      <c r="L35" s="61">
        <v>0</v>
      </c>
      <c r="M35" s="12"/>
      <c r="N35" s="2"/>
      <c r="O35" s="2"/>
      <c r="P35" s="2"/>
      <c r="Q35" s="33">
        <f>IF(ISNUMBER(K35),IF(H35&gt;0,IF(I35&gt;0,J35,0),0),0)</f>
        <v>0</v>
      </c>
      <c r="R35" s="27">
        <f>IF(ISNUMBER(K35)=FALSE,J35,0)</f>
        <v>0</v>
      </c>
    </row>
    <row r="36" ht="12.75">
      <c r="A36" s="9"/>
      <c r="B36" s="51" t="s">
        <v>48</v>
      </c>
      <c r="C36" s="1"/>
      <c r="D36" s="1"/>
      <c r="E36" s="52" t="s">
        <v>58</v>
      </c>
      <c r="F36" s="1"/>
      <c r="G36" s="1"/>
      <c r="H36" s="43"/>
      <c r="I36" s="1"/>
      <c r="J36" s="43"/>
      <c r="K36" s="1"/>
      <c r="L36" s="1"/>
      <c r="M36" s="12"/>
      <c r="N36" s="2"/>
      <c r="O36" s="2"/>
      <c r="P36" s="2"/>
      <c r="Q36" s="2"/>
    </row>
    <row r="37" ht="12.75">
      <c r="A37" s="9"/>
      <c r="B37" s="51" t="s">
        <v>50</v>
      </c>
      <c r="C37" s="1"/>
      <c r="D37" s="1"/>
      <c r="E37" s="52" t="s">
        <v>51</v>
      </c>
      <c r="F37" s="1"/>
      <c r="G37" s="1"/>
      <c r="H37" s="43"/>
      <c r="I37" s="1"/>
      <c r="J37" s="43"/>
      <c r="K37" s="1"/>
      <c r="L37" s="1"/>
      <c r="M37" s="12"/>
      <c r="N37" s="2"/>
      <c r="O37" s="2"/>
      <c r="P37" s="2"/>
      <c r="Q37" s="2"/>
    </row>
    <row r="38" ht="12.75">
      <c r="A38" s="9"/>
      <c r="B38" s="51" t="s">
        <v>52</v>
      </c>
      <c r="C38" s="1"/>
      <c r="D38" s="1"/>
      <c r="E38" s="52" t="s">
        <v>59</v>
      </c>
      <c r="F38" s="1"/>
      <c r="G38" s="1"/>
      <c r="H38" s="43"/>
      <c r="I38" s="1"/>
      <c r="J38" s="43"/>
      <c r="K38" s="1"/>
      <c r="L38" s="1"/>
      <c r="M38" s="12"/>
      <c r="N38" s="2"/>
      <c r="O38" s="2"/>
      <c r="P38" s="2"/>
      <c r="Q38" s="2"/>
    </row>
    <row r="39" thickBot="1" ht="12.75">
      <c r="A39" s="9"/>
      <c r="B39" s="53" t="s">
        <v>54</v>
      </c>
      <c r="C39" s="54"/>
      <c r="D39" s="54"/>
      <c r="E39" s="55" t="s">
        <v>55</v>
      </c>
      <c r="F39" s="54"/>
      <c r="G39" s="54"/>
      <c r="H39" s="56"/>
      <c r="I39" s="54"/>
      <c r="J39" s="56"/>
      <c r="K39" s="54"/>
      <c r="L39" s="54"/>
      <c r="M39" s="12"/>
      <c r="N39" s="2"/>
      <c r="O39" s="2"/>
      <c r="P39" s="2"/>
      <c r="Q39" s="2"/>
    </row>
    <row r="40" thickTop="1" ht="12.75">
      <c r="A40" s="9"/>
      <c r="B40" s="44">
        <v>3</v>
      </c>
      <c r="C40" s="45" t="s">
        <v>60</v>
      </c>
      <c r="D40" s="45" t="s">
        <v>7</v>
      </c>
      <c r="E40" s="45" t="s">
        <v>61</v>
      </c>
      <c r="F40" s="45" t="s">
        <v>7</v>
      </c>
      <c r="G40" s="46" t="s">
        <v>62</v>
      </c>
      <c r="H40" s="57">
        <v>1</v>
      </c>
      <c r="I40" s="58">
        <v>0</v>
      </c>
      <c r="J40" s="59">
        <v>0</v>
      </c>
      <c r="K40" s="60">
        <v>0.20999999999999999</v>
      </c>
      <c r="L40" s="61">
        <v>0</v>
      </c>
      <c r="M40" s="12"/>
      <c r="N40" s="2"/>
      <c r="O40" s="2"/>
      <c r="P40" s="2"/>
      <c r="Q40" s="33">
        <f>IF(ISNUMBER(K40),IF(H40&gt;0,IF(I40&gt;0,J40,0),0),0)</f>
        <v>0</v>
      </c>
      <c r="R40" s="27">
        <f>IF(ISNUMBER(K40)=FALSE,J40,0)</f>
        <v>0</v>
      </c>
    </row>
    <row r="41" ht="12.75">
      <c r="A41" s="9"/>
      <c r="B41" s="51" t="s">
        <v>48</v>
      </c>
      <c r="C41" s="1"/>
      <c r="D41" s="1"/>
      <c r="E41" s="52" t="s">
        <v>63</v>
      </c>
      <c r="F41" s="1"/>
      <c r="G41" s="1"/>
      <c r="H41" s="43"/>
      <c r="I41" s="1"/>
      <c r="J41" s="43"/>
      <c r="K41" s="1"/>
      <c r="L41" s="1"/>
      <c r="M41" s="12"/>
      <c r="N41" s="2"/>
      <c r="O41" s="2"/>
      <c r="P41" s="2"/>
      <c r="Q41" s="2"/>
    </row>
    <row r="42" ht="12.75">
      <c r="A42" s="9"/>
      <c r="B42" s="51" t="s">
        <v>50</v>
      </c>
      <c r="C42" s="1"/>
      <c r="D42" s="1"/>
      <c r="E42" s="52" t="s">
        <v>51</v>
      </c>
      <c r="F42" s="1"/>
      <c r="G42" s="1"/>
      <c r="H42" s="43"/>
      <c r="I42" s="1"/>
      <c r="J42" s="43"/>
      <c r="K42" s="1"/>
      <c r="L42" s="1"/>
      <c r="M42" s="12"/>
      <c r="N42" s="2"/>
      <c r="O42" s="2"/>
      <c r="P42" s="2"/>
      <c r="Q42" s="2"/>
    </row>
    <row r="43" ht="12.75">
      <c r="A43" s="9"/>
      <c r="B43" s="51" t="s">
        <v>52</v>
      </c>
      <c r="C43" s="1"/>
      <c r="D43" s="1"/>
      <c r="E43" s="52" t="s">
        <v>64</v>
      </c>
      <c r="F43" s="1"/>
      <c r="G43" s="1"/>
      <c r="H43" s="43"/>
      <c r="I43" s="1"/>
      <c r="J43" s="43"/>
      <c r="K43" s="1"/>
      <c r="L43" s="1"/>
      <c r="M43" s="12"/>
      <c r="N43" s="2"/>
      <c r="O43" s="2"/>
      <c r="P43" s="2"/>
      <c r="Q43" s="2"/>
    </row>
    <row r="44" thickBot="1" ht="12.75">
      <c r="A44" s="9"/>
      <c r="B44" s="53" t="s">
        <v>54</v>
      </c>
      <c r="C44" s="54"/>
      <c r="D44" s="54"/>
      <c r="E44" s="55" t="s">
        <v>55</v>
      </c>
      <c r="F44" s="54"/>
      <c r="G44" s="54"/>
      <c r="H44" s="56"/>
      <c r="I44" s="54"/>
      <c r="J44" s="56"/>
      <c r="K44" s="54"/>
      <c r="L44" s="54"/>
      <c r="M44" s="12"/>
      <c r="N44" s="2"/>
      <c r="O44" s="2"/>
      <c r="P44" s="2"/>
      <c r="Q44" s="2"/>
    </row>
    <row r="45" thickTop="1" thickBot="1" ht="25" customHeight="1">
      <c r="A45" s="9"/>
      <c r="B45" s="1"/>
      <c r="C45" s="62">
        <v>0</v>
      </c>
      <c r="D45" s="1"/>
      <c r="E45" s="62" t="s">
        <v>31</v>
      </c>
      <c r="F45" s="1"/>
      <c r="G45" s="63" t="s">
        <v>65</v>
      </c>
      <c r="H45" s="64">
        <v>0</v>
      </c>
      <c r="I45" s="63" t="s">
        <v>66</v>
      </c>
      <c r="J45" s="65">
        <f>(L45-H45)</f>
        <v>0</v>
      </c>
      <c r="K45" s="63" t="s">
        <v>67</v>
      </c>
      <c r="L45" s="66">
        <v>0</v>
      </c>
      <c r="M45" s="12"/>
      <c r="N45" s="2"/>
      <c r="O45" s="2"/>
      <c r="P45" s="2"/>
      <c r="Q45" s="33">
        <f>0+Q30+Q35+Q40</f>
        <v>0</v>
      </c>
      <c r="R45" s="27">
        <f>0+R30+R35+R40</f>
        <v>0</v>
      </c>
      <c r="S45" s="67">
        <f>Q45*(1+J45)+R45</f>
        <v>0</v>
      </c>
    </row>
    <row r="46" thickTop="1" thickBot="1" ht="25" customHeight="1">
      <c r="A46" s="9"/>
      <c r="B46" s="68"/>
      <c r="C46" s="68"/>
      <c r="D46" s="68"/>
      <c r="E46" s="68"/>
      <c r="F46" s="68"/>
      <c r="G46" s="69" t="s">
        <v>68</v>
      </c>
      <c r="H46" s="70">
        <v>0</v>
      </c>
      <c r="I46" s="69" t="s">
        <v>69</v>
      </c>
      <c r="J46" s="71">
        <v>0</v>
      </c>
      <c r="K46" s="69" t="s">
        <v>70</v>
      </c>
      <c r="L46" s="72">
        <v>0</v>
      </c>
      <c r="M46" s="12"/>
      <c r="N46" s="2"/>
      <c r="O46" s="2"/>
      <c r="P46" s="2"/>
      <c r="Q46" s="2"/>
    </row>
    <row r="47" ht="40" customHeight="1">
      <c r="A47" s="9"/>
      <c r="B47" s="73" t="s">
        <v>71</v>
      </c>
      <c r="C47" s="1"/>
      <c r="D47" s="1"/>
      <c r="E47" s="1"/>
      <c r="F47" s="1"/>
      <c r="G47" s="1"/>
      <c r="H47" s="43"/>
      <c r="I47" s="1"/>
      <c r="J47" s="43"/>
      <c r="K47" s="1"/>
      <c r="L47" s="1"/>
      <c r="M47" s="12"/>
      <c r="N47" s="2"/>
      <c r="O47" s="2"/>
      <c r="P47" s="2"/>
      <c r="Q47" s="2"/>
    </row>
    <row r="48" ht="12.75">
      <c r="A48" s="9"/>
      <c r="B48" s="44">
        <v>4</v>
      </c>
      <c r="C48" s="45" t="s">
        <v>72</v>
      </c>
      <c r="D48" s="45" t="s">
        <v>73</v>
      </c>
      <c r="E48" s="45" t="s">
        <v>74</v>
      </c>
      <c r="F48" s="45" t="s">
        <v>7</v>
      </c>
      <c r="G48" s="46" t="s">
        <v>75</v>
      </c>
      <c r="H48" s="47">
        <v>184</v>
      </c>
      <c r="I48" s="25">
        <v>0</v>
      </c>
      <c r="J48" s="48">
        <v>0</v>
      </c>
      <c r="K48" s="49">
        <v>0.20999999999999999</v>
      </c>
      <c r="L48" s="50">
        <v>0</v>
      </c>
      <c r="M48" s="12"/>
      <c r="N48" s="2"/>
      <c r="O48" s="2"/>
      <c r="P48" s="2"/>
      <c r="Q48" s="33">
        <f>IF(ISNUMBER(K48),IF(H48&gt;0,IF(I48&gt;0,J48,0),0),0)</f>
        <v>0</v>
      </c>
      <c r="R48" s="27">
        <f>IF(ISNUMBER(K48)=FALSE,J48,0)</f>
        <v>0</v>
      </c>
    </row>
    <row r="49" ht="12.75">
      <c r="A49" s="9"/>
      <c r="B49" s="51" t="s">
        <v>48</v>
      </c>
      <c r="C49" s="1"/>
      <c r="D49" s="1"/>
      <c r="E49" s="52" t="s">
        <v>76</v>
      </c>
      <c r="F49" s="1"/>
      <c r="G49" s="1"/>
      <c r="H49" s="43"/>
      <c r="I49" s="1"/>
      <c r="J49" s="43"/>
      <c r="K49" s="1"/>
      <c r="L49" s="1"/>
      <c r="M49" s="12"/>
      <c r="N49" s="2"/>
      <c r="O49" s="2"/>
      <c r="P49" s="2"/>
      <c r="Q49" s="2"/>
    </row>
    <row r="50" ht="12.75">
      <c r="A50" s="9"/>
      <c r="B50" s="51" t="s">
        <v>50</v>
      </c>
      <c r="C50" s="1"/>
      <c r="D50" s="1"/>
      <c r="E50" s="52" t="s">
        <v>77</v>
      </c>
      <c r="F50" s="1"/>
      <c r="G50" s="1"/>
      <c r="H50" s="43"/>
      <c r="I50" s="1"/>
      <c r="J50" s="43"/>
      <c r="K50" s="1"/>
      <c r="L50" s="1"/>
      <c r="M50" s="12"/>
      <c r="N50" s="2"/>
      <c r="O50" s="2"/>
      <c r="P50" s="2"/>
      <c r="Q50" s="2"/>
    </row>
    <row r="51" ht="12.75">
      <c r="A51" s="9"/>
      <c r="B51" s="51" t="s">
        <v>52</v>
      </c>
      <c r="C51" s="1"/>
      <c r="D51" s="1"/>
      <c r="E51" s="52" t="s">
        <v>78</v>
      </c>
      <c r="F51" s="1"/>
      <c r="G51" s="1"/>
      <c r="H51" s="43"/>
      <c r="I51" s="1"/>
      <c r="J51" s="43"/>
      <c r="K51" s="1"/>
      <c r="L51" s="1"/>
      <c r="M51" s="12"/>
      <c r="N51" s="2"/>
      <c r="O51" s="2"/>
      <c r="P51" s="2"/>
      <c r="Q51" s="2"/>
    </row>
    <row r="52" thickBot="1" ht="12.75">
      <c r="A52" s="9"/>
      <c r="B52" s="53" t="s">
        <v>54</v>
      </c>
      <c r="C52" s="54"/>
      <c r="D52" s="54"/>
      <c r="E52" s="55" t="s">
        <v>55</v>
      </c>
      <c r="F52" s="54"/>
      <c r="G52" s="54"/>
      <c r="H52" s="56"/>
      <c r="I52" s="54"/>
      <c r="J52" s="56"/>
      <c r="K52" s="54"/>
      <c r="L52" s="54"/>
      <c r="M52" s="12"/>
      <c r="N52" s="2"/>
      <c r="O52" s="2"/>
      <c r="P52" s="2"/>
      <c r="Q52" s="2"/>
    </row>
    <row r="53" thickTop="1" ht="12.75">
      <c r="A53" s="9"/>
      <c r="B53" s="44">
        <v>5</v>
      </c>
      <c r="C53" s="45" t="s">
        <v>72</v>
      </c>
      <c r="D53" s="45" t="s">
        <v>79</v>
      </c>
      <c r="E53" s="45" t="s">
        <v>74</v>
      </c>
      <c r="F53" s="45" t="s">
        <v>7</v>
      </c>
      <c r="G53" s="46" t="s">
        <v>75</v>
      </c>
      <c r="H53" s="57">
        <v>8.9000000000000004</v>
      </c>
      <c r="I53" s="58">
        <v>0</v>
      </c>
      <c r="J53" s="59">
        <v>0</v>
      </c>
      <c r="K53" s="60">
        <v>0.20999999999999999</v>
      </c>
      <c r="L53" s="61">
        <v>0</v>
      </c>
      <c r="M53" s="12"/>
      <c r="N53" s="2"/>
      <c r="O53" s="2"/>
      <c r="P53" s="2"/>
      <c r="Q53" s="33">
        <f>IF(ISNUMBER(K53),IF(H53&gt;0,IF(I53&gt;0,J53,0),0),0)</f>
        <v>0</v>
      </c>
      <c r="R53" s="27">
        <f>IF(ISNUMBER(K53)=FALSE,J53,0)</f>
        <v>0</v>
      </c>
    </row>
    <row r="54" ht="12.75">
      <c r="A54" s="9"/>
      <c r="B54" s="51" t="s">
        <v>48</v>
      </c>
      <c r="C54" s="1"/>
      <c r="D54" s="1"/>
      <c r="E54" s="52" t="s">
        <v>80</v>
      </c>
      <c r="F54" s="1"/>
      <c r="G54" s="1"/>
      <c r="H54" s="43"/>
      <c r="I54" s="1"/>
      <c r="J54" s="43"/>
      <c r="K54" s="1"/>
      <c r="L54" s="1"/>
      <c r="M54" s="12"/>
      <c r="N54" s="2"/>
      <c r="O54" s="2"/>
      <c r="P54" s="2"/>
      <c r="Q54" s="2"/>
    </row>
    <row r="55" ht="12.75">
      <c r="A55" s="9"/>
      <c r="B55" s="51" t="s">
        <v>50</v>
      </c>
      <c r="C55" s="1"/>
      <c r="D55" s="1"/>
      <c r="E55" s="52" t="s">
        <v>81</v>
      </c>
      <c r="F55" s="1"/>
      <c r="G55" s="1"/>
      <c r="H55" s="43"/>
      <c r="I55" s="1"/>
      <c r="J55" s="43"/>
      <c r="K55" s="1"/>
      <c r="L55" s="1"/>
      <c r="M55" s="12"/>
      <c r="N55" s="2"/>
      <c r="O55" s="2"/>
      <c r="P55" s="2"/>
      <c r="Q55" s="2"/>
    </row>
    <row r="56" ht="12.75">
      <c r="A56" s="9"/>
      <c r="B56" s="51" t="s">
        <v>52</v>
      </c>
      <c r="C56" s="1"/>
      <c r="D56" s="1"/>
      <c r="E56" s="52" t="s">
        <v>78</v>
      </c>
      <c r="F56" s="1"/>
      <c r="G56" s="1"/>
      <c r="H56" s="43"/>
      <c r="I56" s="1"/>
      <c r="J56" s="43"/>
      <c r="K56" s="1"/>
      <c r="L56" s="1"/>
      <c r="M56" s="12"/>
      <c r="N56" s="2"/>
      <c r="O56" s="2"/>
      <c r="P56" s="2"/>
      <c r="Q56" s="2"/>
    </row>
    <row r="57" thickBot="1" ht="12.75">
      <c r="A57" s="9"/>
      <c r="B57" s="53" t="s">
        <v>54</v>
      </c>
      <c r="C57" s="54"/>
      <c r="D57" s="54"/>
      <c r="E57" s="55" t="s">
        <v>55</v>
      </c>
      <c r="F57" s="54"/>
      <c r="G57" s="54"/>
      <c r="H57" s="56"/>
      <c r="I57" s="54"/>
      <c r="J57" s="56"/>
      <c r="K57" s="54"/>
      <c r="L57" s="54"/>
      <c r="M57" s="12"/>
      <c r="N57" s="2"/>
      <c r="O57" s="2"/>
      <c r="P57" s="2"/>
      <c r="Q57" s="2"/>
    </row>
    <row r="58" thickTop="1" thickBot="1" ht="25" customHeight="1">
      <c r="A58" s="9"/>
      <c r="B58" s="1"/>
      <c r="C58" s="62">
        <v>1</v>
      </c>
      <c r="D58" s="1"/>
      <c r="E58" s="62" t="s">
        <v>32</v>
      </c>
      <c r="F58" s="1"/>
      <c r="G58" s="63" t="s">
        <v>65</v>
      </c>
      <c r="H58" s="64">
        <v>0</v>
      </c>
      <c r="I58" s="63" t="s">
        <v>66</v>
      </c>
      <c r="J58" s="65">
        <f>(L58-H58)</f>
        <v>0</v>
      </c>
      <c r="K58" s="63" t="s">
        <v>67</v>
      </c>
      <c r="L58" s="66">
        <v>0</v>
      </c>
      <c r="M58" s="12"/>
      <c r="N58" s="2"/>
      <c r="O58" s="2"/>
      <c r="P58" s="2"/>
      <c r="Q58" s="33">
        <f>0+Q48+Q53</f>
        <v>0</v>
      </c>
      <c r="R58" s="27">
        <f>0+R48+R53</f>
        <v>0</v>
      </c>
      <c r="S58" s="67">
        <f>Q58*(1+J58)+R58</f>
        <v>0</v>
      </c>
    </row>
    <row r="59" thickTop="1" thickBot="1" ht="25" customHeight="1">
      <c r="A59" s="9"/>
      <c r="B59" s="68"/>
      <c r="C59" s="68"/>
      <c r="D59" s="68"/>
      <c r="E59" s="68"/>
      <c r="F59" s="68"/>
      <c r="G59" s="69" t="s">
        <v>68</v>
      </c>
      <c r="H59" s="70">
        <v>0</v>
      </c>
      <c r="I59" s="69" t="s">
        <v>69</v>
      </c>
      <c r="J59" s="71">
        <v>0</v>
      </c>
      <c r="K59" s="69" t="s">
        <v>70</v>
      </c>
      <c r="L59" s="72">
        <v>0</v>
      </c>
      <c r="M59" s="12"/>
      <c r="N59" s="2"/>
      <c r="O59" s="2"/>
      <c r="P59" s="2"/>
      <c r="Q59" s="2"/>
    </row>
    <row r="60" ht="40" customHeight="1">
      <c r="A60" s="9"/>
      <c r="B60" s="73" t="s">
        <v>82</v>
      </c>
      <c r="C60" s="1"/>
      <c r="D60" s="1"/>
      <c r="E60" s="1"/>
      <c r="F60" s="1"/>
      <c r="G60" s="1"/>
      <c r="H60" s="43"/>
      <c r="I60" s="1"/>
      <c r="J60" s="43"/>
      <c r="K60" s="1"/>
      <c r="L60" s="1"/>
      <c r="M60" s="12"/>
      <c r="N60" s="2"/>
      <c r="O60" s="2"/>
      <c r="P60" s="2"/>
      <c r="Q60" s="2"/>
    </row>
    <row r="61" ht="12.75">
      <c r="A61" s="9"/>
      <c r="B61" s="44">
        <v>6</v>
      </c>
      <c r="C61" s="45" t="s">
        <v>83</v>
      </c>
      <c r="D61" s="45" t="s">
        <v>7</v>
      </c>
      <c r="E61" s="45" t="s">
        <v>84</v>
      </c>
      <c r="F61" s="45" t="s">
        <v>7</v>
      </c>
      <c r="G61" s="46" t="s">
        <v>85</v>
      </c>
      <c r="H61" s="47">
        <v>4060</v>
      </c>
      <c r="I61" s="25">
        <v>0</v>
      </c>
      <c r="J61" s="48">
        <v>0</v>
      </c>
      <c r="K61" s="49">
        <v>0.20999999999999999</v>
      </c>
      <c r="L61" s="50"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 ht="12.75">
      <c r="A62" s="9"/>
      <c r="B62" s="51" t="s">
        <v>48</v>
      </c>
      <c r="C62" s="1"/>
      <c r="D62" s="1"/>
      <c r="E62" s="52" t="s">
        <v>86</v>
      </c>
      <c r="F62" s="1"/>
      <c r="G62" s="1"/>
      <c r="H62" s="43"/>
      <c r="I62" s="1"/>
      <c r="J62" s="43"/>
      <c r="K62" s="1"/>
      <c r="L62" s="1"/>
      <c r="M62" s="12"/>
      <c r="N62" s="2"/>
      <c r="O62" s="2"/>
      <c r="P62" s="2"/>
      <c r="Q62" s="2"/>
    </row>
    <row r="63" ht="12.75">
      <c r="A63" s="9"/>
      <c r="B63" s="51" t="s">
        <v>50</v>
      </c>
      <c r="C63" s="1"/>
      <c r="D63" s="1"/>
      <c r="E63" s="52" t="s">
        <v>87</v>
      </c>
      <c r="F63" s="1"/>
      <c r="G63" s="1"/>
      <c r="H63" s="43"/>
      <c r="I63" s="1"/>
      <c r="J63" s="43"/>
      <c r="K63" s="1"/>
      <c r="L63" s="1"/>
      <c r="M63" s="12"/>
      <c r="N63" s="2"/>
      <c r="O63" s="2"/>
      <c r="P63" s="2"/>
      <c r="Q63" s="2"/>
    </row>
    <row r="64" ht="12.75">
      <c r="A64" s="9"/>
      <c r="B64" s="51" t="s">
        <v>52</v>
      </c>
      <c r="C64" s="1"/>
      <c r="D64" s="1"/>
      <c r="E64" s="52" t="s">
        <v>88</v>
      </c>
      <c r="F64" s="1"/>
      <c r="G64" s="1"/>
      <c r="H64" s="43"/>
      <c r="I64" s="1"/>
      <c r="J64" s="43"/>
      <c r="K64" s="1"/>
      <c r="L64" s="1"/>
      <c r="M64" s="12"/>
      <c r="N64" s="2"/>
      <c r="O64" s="2"/>
      <c r="P64" s="2"/>
      <c r="Q64" s="2"/>
    </row>
    <row r="65" thickBot="1" ht="12.75">
      <c r="A65" s="9"/>
      <c r="B65" s="53" t="s">
        <v>54</v>
      </c>
      <c r="C65" s="54"/>
      <c r="D65" s="54"/>
      <c r="E65" s="55" t="s">
        <v>55</v>
      </c>
      <c r="F65" s="54"/>
      <c r="G65" s="54"/>
      <c r="H65" s="56"/>
      <c r="I65" s="54"/>
      <c r="J65" s="56"/>
      <c r="K65" s="54"/>
      <c r="L65" s="54"/>
      <c r="M65" s="12"/>
      <c r="N65" s="2"/>
      <c r="O65" s="2"/>
      <c r="P65" s="2"/>
      <c r="Q65" s="2"/>
    </row>
    <row r="66" thickTop="1" ht="12.75">
      <c r="A66" s="9"/>
      <c r="B66" s="44">
        <v>7</v>
      </c>
      <c r="C66" s="45" t="s">
        <v>89</v>
      </c>
      <c r="D66" s="45" t="s">
        <v>7</v>
      </c>
      <c r="E66" s="45" t="s">
        <v>90</v>
      </c>
      <c r="F66" s="45" t="s">
        <v>7</v>
      </c>
      <c r="G66" s="46" t="s">
        <v>85</v>
      </c>
      <c r="H66" s="57">
        <v>2030</v>
      </c>
      <c r="I66" s="58">
        <v>0</v>
      </c>
      <c r="J66" s="59">
        <v>0</v>
      </c>
      <c r="K66" s="60">
        <v>0.20999999999999999</v>
      </c>
      <c r="L66" s="61">
        <v>0</v>
      </c>
      <c r="M66" s="12"/>
      <c r="N66" s="2"/>
      <c r="O66" s="2"/>
      <c r="P66" s="2"/>
      <c r="Q66" s="33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1" t="s">
        <v>48</v>
      </c>
      <c r="C67" s="1"/>
      <c r="D67" s="1"/>
      <c r="E67" s="52" t="s">
        <v>91</v>
      </c>
      <c r="F67" s="1"/>
      <c r="G67" s="1"/>
      <c r="H67" s="43"/>
      <c r="I67" s="1"/>
      <c r="J67" s="43"/>
      <c r="K67" s="1"/>
      <c r="L67" s="1"/>
      <c r="M67" s="12"/>
      <c r="N67" s="2"/>
      <c r="O67" s="2"/>
      <c r="P67" s="2"/>
      <c r="Q67" s="2"/>
    </row>
    <row r="68" ht="12.75">
      <c r="A68" s="9"/>
      <c r="B68" s="51" t="s">
        <v>50</v>
      </c>
      <c r="C68" s="1"/>
      <c r="D68" s="1"/>
      <c r="E68" s="52" t="s">
        <v>92</v>
      </c>
      <c r="F68" s="1"/>
      <c r="G68" s="1"/>
      <c r="H68" s="43"/>
      <c r="I68" s="1"/>
      <c r="J68" s="43"/>
      <c r="K68" s="1"/>
      <c r="L68" s="1"/>
      <c r="M68" s="12"/>
      <c r="N68" s="2"/>
      <c r="O68" s="2"/>
      <c r="P68" s="2"/>
      <c r="Q68" s="2"/>
    </row>
    <row r="69" ht="12.75">
      <c r="A69" s="9"/>
      <c r="B69" s="51" t="s">
        <v>52</v>
      </c>
      <c r="C69" s="1"/>
      <c r="D69" s="1"/>
      <c r="E69" s="52" t="s">
        <v>93</v>
      </c>
      <c r="F69" s="1"/>
      <c r="G69" s="1"/>
      <c r="H69" s="43"/>
      <c r="I69" s="1"/>
      <c r="J69" s="43"/>
      <c r="K69" s="1"/>
      <c r="L69" s="1"/>
      <c r="M69" s="12"/>
      <c r="N69" s="2"/>
      <c r="O69" s="2"/>
      <c r="P69" s="2"/>
      <c r="Q69" s="2"/>
    </row>
    <row r="70" thickBot="1" ht="12.75">
      <c r="A70" s="9"/>
      <c r="B70" s="53" t="s">
        <v>54</v>
      </c>
      <c r="C70" s="54"/>
      <c r="D70" s="54"/>
      <c r="E70" s="55" t="s">
        <v>55</v>
      </c>
      <c r="F70" s="54"/>
      <c r="G70" s="54"/>
      <c r="H70" s="56"/>
      <c r="I70" s="54"/>
      <c r="J70" s="56"/>
      <c r="K70" s="54"/>
      <c r="L70" s="54"/>
      <c r="M70" s="12"/>
      <c r="N70" s="2"/>
      <c r="O70" s="2"/>
      <c r="P70" s="2"/>
      <c r="Q70" s="2"/>
    </row>
    <row r="71" thickTop="1" ht="12.75">
      <c r="A71" s="9"/>
      <c r="B71" s="44">
        <v>8</v>
      </c>
      <c r="C71" s="45" t="s">
        <v>94</v>
      </c>
      <c r="D71" s="45" t="s">
        <v>7</v>
      </c>
      <c r="E71" s="45" t="s">
        <v>95</v>
      </c>
      <c r="F71" s="45" t="s">
        <v>7</v>
      </c>
      <c r="G71" s="46" t="s">
        <v>85</v>
      </c>
      <c r="H71" s="57">
        <v>2030</v>
      </c>
      <c r="I71" s="58">
        <v>0</v>
      </c>
      <c r="J71" s="59">
        <v>0</v>
      </c>
      <c r="K71" s="60">
        <v>0.20999999999999999</v>
      </c>
      <c r="L71" s="61"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 ht="12.75">
      <c r="A72" s="9"/>
      <c r="B72" s="51" t="s">
        <v>48</v>
      </c>
      <c r="C72" s="1"/>
      <c r="D72" s="1"/>
      <c r="E72" s="52" t="s">
        <v>96</v>
      </c>
      <c r="F72" s="1"/>
      <c r="G72" s="1"/>
      <c r="H72" s="43"/>
      <c r="I72" s="1"/>
      <c r="J72" s="43"/>
      <c r="K72" s="1"/>
      <c r="L72" s="1"/>
      <c r="M72" s="12"/>
      <c r="N72" s="2"/>
      <c r="O72" s="2"/>
      <c r="P72" s="2"/>
      <c r="Q72" s="2"/>
    </row>
    <row r="73" ht="12.75">
      <c r="A73" s="9"/>
      <c r="B73" s="51" t="s">
        <v>50</v>
      </c>
      <c r="C73" s="1"/>
      <c r="D73" s="1"/>
      <c r="E73" s="52" t="s">
        <v>92</v>
      </c>
      <c r="F73" s="1"/>
      <c r="G73" s="1"/>
      <c r="H73" s="43"/>
      <c r="I73" s="1"/>
      <c r="J73" s="43"/>
      <c r="K73" s="1"/>
      <c r="L73" s="1"/>
      <c r="M73" s="12"/>
      <c r="N73" s="2"/>
      <c r="O73" s="2"/>
      <c r="P73" s="2"/>
      <c r="Q73" s="2"/>
    </row>
    <row r="74" ht="12.75">
      <c r="A74" s="9"/>
      <c r="B74" s="51" t="s">
        <v>52</v>
      </c>
      <c r="C74" s="1"/>
      <c r="D74" s="1"/>
      <c r="E74" s="52" t="s">
        <v>93</v>
      </c>
      <c r="F74" s="1"/>
      <c r="G74" s="1"/>
      <c r="H74" s="43"/>
      <c r="I74" s="1"/>
      <c r="J74" s="43"/>
      <c r="K74" s="1"/>
      <c r="L74" s="1"/>
      <c r="M74" s="12"/>
      <c r="N74" s="2"/>
      <c r="O74" s="2"/>
      <c r="P74" s="2"/>
      <c r="Q74" s="2"/>
    </row>
    <row r="75" thickBot="1" ht="12.75">
      <c r="A75" s="9"/>
      <c r="B75" s="53" t="s">
        <v>54</v>
      </c>
      <c r="C75" s="54"/>
      <c r="D75" s="54"/>
      <c r="E75" s="55" t="s">
        <v>55</v>
      </c>
      <c r="F75" s="54"/>
      <c r="G75" s="54"/>
      <c r="H75" s="56"/>
      <c r="I75" s="54"/>
      <c r="J75" s="56"/>
      <c r="K75" s="54"/>
      <c r="L75" s="54"/>
      <c r="M75" s="12"/>
      <c r="N75" s="2"/>
      <c r="O75" s="2"/>
      <c r="P75" s="2"/>
      <c r="Q75" s="2"/>
    </row>
    <row r="76" thickTop="1" ht="12.75">
      <c r="A76" s="9"/>
      <c r="B76" s="44">
        <v>9</v>
      </c>
      <c r="C76" s="45" t="s">
        <v>97</v>
      </c>
      <c r="D76" s="45" t="s">
        <v>7</v>
      </c>
      <c r="E76" s="45" t="s">
        <v>98</v>
      </c>
      <c r="F76" s="45" t="s">
        <v>7</v>
      </c>
      <c r="G76" s="46" t="s">
        <v>85</v>
      </c>
      <c r="H76" s="57">
        <v>178</v>
      </c>
      <c r="I76" s="58">
        <v>0</v>
      </c>
      <c r="J76" s="59">
        <v>0</v>
      </c>
      <c r="K76" s="60">
        <v>0.20999999999999999</v>
      </c>
      <c r="L76" s="61">
        <v>0</v>
      </c>
      <c r="M76" s="12"/>
      <c r="N76" s="2"/>
      <c r="O76" s="2"/>
      <c r="P76" s="2"/>
      <c r="Q76" s="33">
        <f>IF(ISNUMBER(K76),IF(H76&gt;0,IF(I76&gt;0,J76,0),0),0)</f>
        <v>0</v>
      </c>
      <c r="R76" s="27">
        <f>IF(ISNUMBER(K76)=FALSE,J76,0)</f>
        <v>0</v>
      </c>
    </row>
    <row r="77" ht="12.75">
      <c r="A77" s="9"/>
      <c r="B77" s="51" t="s">
        <v>48</v>
      </c>
      <c r="C77" s="1"/>
      <c r="D77" s="1"/>
      <c r="E77" s="52" t="s">
        <v>99</v>
      </c>
      <c r="F77" s="1"/>
      <c r="G77" s="1"/>
      <c r="H77" s="43"/>
      <c r="I77" s="1"/>
      <c r="J77" s="43"/>
      <c r="K77" s="1"/>
      <c r="L77" s="1"/>
      <c r="M77" s="12"/>
      <c r="N77" s="2"/>
      <c r="O77" s="2"/>
      <c r="P77" s="2"/>
      <c r="Q77" s="2"/>
    </row>
    <row r="78" ht="12.75">
      <c r="A78" s="9"/>
      <c r="B78" s="51" t="s">
        <v>50</v>
      </c>
      <c r="C78" s="1"/>
      <c r="D78" s="1"/>
      <c r="E78" s="52" t="s">
        <v>100</v>
      </c>
      <c r="F78" s="1"/>
      <c r="G78" s="1"/>
      <c r="H78" s="43"/>
      <c r="I78" s="1"/>
      <c r="J78" s="43"/>
      <c r="K78" s="1"/>
      <c r="L78" s="1"/>
      <c r="M78" s="12"/>
      <c r="N78" s="2"/>
      <c r="O78" s="2"/>
      <c r="P78" s="2"/>
      <c r="Q78" s="2"/>
    </row>
    <row r="79" ht="12.75">
      <c r="A79" s="9"/>
      <c r="B79" s="51" t="s">
        <v>52</v>
      </c>
      <c r="C79" s="1"/>
      <c r="D79" s="1"/>
      <c r="E79" s="52" t="s">
        <v>101</v>
      </c>
      <c r="F79" s="1"/>
      <c r="G79" s="1"/>
      <c r="H79" s="43"/>
      <c r="I79" s="1"/>
      <c r="J79" s="43"/>
      <c r="K79" s="1"/>
      <c r="L79" s="1"/>
      <c r="M79" s="12"/>
      <c r="N79" s="2"/>
      <c r="O79" s="2"/>
      <c r="P79" s="2"/>
      <c r="Q79" s="2"/>
    </row>
    <row r="80" thickBot="1" ht="12.75">
      <c r="A80" s="9"/>
      <c r="B80" s="53" t="s">
        <v>54</v>
      </c>
      <c r="C80" s="54"/>
      <c r="D80" s="54"/>
      <c r="E80" s="55" t="s">
        <v>55</v>
      </c>
      <c r="F80" s="54"/>
      <c r="G80" s="54"/>
      <c r="H80" s="56"/>
      <c r="I80" s="54"/>
      <c r="J80" s="56"/>
      <c r="K80" s="54"/>
      <c r="L80" s="54"/>
      <c r="M80" s="12"/>
      <c r="N80" s="2"/>
      <c r="O80" s="2"/>
      <c r="P80" s="2"/>
      <c r="Q80" s="2"/>
    </row>
    <row r="81" thickTop="1" ht="12.75">
      <c r="A81" s="9"/>
      <c r="B81" s="44">
        <v>10</v>
      </c>
      <c r="C81" s="45" t="s">
        <v>102</v>
      </c>
      <c r="D81" s="45" t="s">
        <v>7</v>
      </c>
      <c r="E81" s="45" t="s">
        <v>103</v>
      </c>
      <c r="F81" s="45" t="s">
        <v>7</v>
      </c>
      <c r="G81" s="46" t="s">
        <v>75</v>
      </c>
      <c r="H81" s="57">
        <v>8.9000000000000004</v>
      </c>
      <c r="I81" s="58">
        <v>0</v>
      </c>
      <c r="J81" s="59">
        <v>0</v>
      </c>
      <c r="K81" s="60">
        <v>0.20999999999999999</v>
      </c>
      <c r="L81" s="61">
        <v>0</v>
      </c>
      <c r="M81" s="12"/>
      <c r="N81" s="2"/>
      <c r="O81" s="2"/>
      <c r="P81" s="2"/>
      <c r="Q81" s="33">
        <f>IF(ISNUMBER(K81),IF(H81&gt;0,IF(I81&gt;0,J81,0),0),0)</f>
        <v>0</v>
      </c>
      <c r="R81" s="27">
        <f>IF(ISNUMBER(K81)=FALSE,J81,0)</f>
        <v>0</v>
      </c>
    </row>
    <row r="82" ht="12.75">
      <c r="A82" s="9"/>
      <c r="B82" s="51" t="s">
        <v>48</v>
      </c>
      <c r="C82" s="1"/>
      <c r="D82" s="1"/>
      <c r="E82" s="52" t="s">
        <v>104</v>
      </c>
      <c r="F82" s="1"/>
      <c r="G82" s="1"/>
      <c r="H82" s="43"/>
      <c r="I82" s="1"/>
      <c r="J82" s="43"/>
      <c r="K82" s="1"/>
      <c r="L82" s="1"/>
      <c r="M82" s="12"/>
      <c r="N82" s="2"/>
      <c r="O82" s="2"/>
      <c r="P82" s="2"/>
      <c r="Q82" s="2"/>
    </row>
    <row r="83" ht="12.75">
      <c r="A83" s="9"/>
      <c r="B83" s="51" t="s">
        <v>50</v>
      </c>
      <c r="C83" s="1"/>
      <c r="D83" s="1"/>
      <c r="E83" s="52" t="s">
        <v>105</v>
      </c>
      <c r="F83" s="1"/>
      <c r="G83" s="1"/>
      <c r="H83" s="43"/>
      <c r="I83" s="1"/>
      <c r="J83" s="43"/>
      <c r="K83" s="1"/>
      <c r="L83" s="1"/>
      <c r="M83" s="12"/>
      <c r="N83" s="2"/>
      <c r="O83" s="2"/>
      <c r="P83" s="2"/>
      <c r="Q83" s="2"/>
    </row>
    <row r="84" ht="12.75">
      <c r="A84" s="9"/>
      <c r="B84" s="51" t="s">
        <v>52</v>
      </c>
      <c r="C84" s="1"/>
      <c r="D84" s="1"/>
      <c r="E84" s="52" t="s">
        <v>106</v>
      </c>
      <c r="F84" s="1"/>
      <c r="G84" s="1"/>
      <c r="H84" s="43"/>
      <c r="I84" s="1"/>
      <c r="J84" s="43"/>
      <c r="K84" s="1"/>
      <c r="L84" s="1"/>
      <c r="M84" s="12"/>
      <c r="N84" s="2"/>
      <c r="O84" s="2"/>
      <c r="P84" s="2"/>
      <c r="Q84" s="2"/>
    </row>
    <row r="85" thickBot="1" ht="12.75">
      <c r="A85" s="9"/>
      <c r="B85" s="53" t="s">
        <v>54</v>
      </c>
      <c r="C85" s="54"/>
      <c r="D85" s="54"/>
      <c r="E85" s="55" t="s">
        <v>55</v>
      </c>
      <c r="F85" s="54"/>
      <c r="G85" s="54"/>
      <c r="H85" s="56"/>
      <c r="I85" s="54"/>
      <c r="J85" s="56"/>
      <c r="K85" s="54"/>
      <c r="L85" s="54"/>
      <c r="M85" s="12"/>
      <c r="N85" s="2"/>
      <c r="O85" s="2"/>
      <c r="P85" s="2"/>
      <c r="Q85" s="2"/>
    </row>
    <row r="86" thickTop="1" ht="12.75">
      <c r="A86" s="9"/>
      <c r="B86" s="44">
        <v>11</v>
      </c>
      <c r="C86" s="45" t="s">
        <v>107</v>
      </c>
      <c r="D86" s="45" t="s">
        <v>7</v>
      </c>
      <c r="E86" s="45" t="s">
        <v>108</v>
      </c>
      <c r="F86" s="45" t="s">
        <v>7</v>
      </c>
      <c r="G86" s="46" t="s">
        <v>109</v>
      </c>
      <c r="H86" s="57">
        <v>281</v>
      </c>
      <c r="I86" s="58">
        <v>0</v>
      </c>
      <c r="J86" s="59">
        <v>0</v>
      </c>
      <c r="K86" s="60">
        <v>0.20999999999999999</v>
      </c>
      <c r="L86" s="61">
        <v>0</v>
      </c>
      <c r="M86" s="12"/>
      <c r="N86" s="2"/>
      <c r="O86" s="2"/>
      <c r="P86" s="2"/>
      <c r="Q86" s="33">
        <f>IF(ISNUMBER(K86),IF(H86&gt;0,IF(I86&gt;0,J86,0),0),0)</f>
        <v>0</v>
      </c>
      <c r="R86" s="27">
        <f>IF(ISNUMBER(K86)=FALSE,J86,0)</f>
        <v>0</v>
      </c>
    </row>
    <row r="87" ht="12.75">
      <c r="A87" s="9"/>
      <c r="B87" s="51" t="s">
        <v>48</v>
      </c>
      <c r="C87" s="1"/>
      <c r="D87" s="1"/>
      <c r="E87" s="52" t="s">
        <v>110</v>
      </c>
      <c r="F87" s="1"/>
      <c r="G87" s="1"/>
      <c r="H87" s="43"/>
      <c r="I87" s="1"/>
      <c r="J87" s="43"/>
      <c r="K87" s="1"/>
      <c r="L87" s="1"/>
      <c r="M87" s="12"/>
      <c r="N87" s="2"/>
      <c r="O87" s="2"/>
      <c r="P87" s="2"/>
      <c r="Q87" s="2"/>
    </row>
    <row r="88" ht="12.75">
      <c r="A88" s="9"/>
      <c r="B88" s="51" t="s">
        <v>50</v>
      </c>
      <c r="C88" s="1"/>
      <c r="D88" s="1"/>
      <c r="E88" s="52" t="s">
        <v>111</v>
      </c>
      <c r="F88" s="1"/>
      <c r="G88" s="1"/>
      <c r="H88" s="43"/>
      <c r="I88" s="1"/>
      <c r="J88" s="43"/>
      <c r="K88" s="1"/>
      <c r="L88" s="1"/>
      <c r="M88" s="12"/>
      <c r="N88" s="2"/>
      <c r="O88" s="2"/>
      <c r="P88" s="2"/>
      <c r="Q88" s="2"/>
    </row>
    <row r="89" ht="12.75">
      <c r="A89" s="9"/>
      <c r="B89" s="51" t="s">
        <v>52</v>
      </c>
      <c r="C89" s="1"/>
      <c r="D89" s="1"/>
      <c r="E89" s="52" t="s">
        <v>112</v>
      </c>
      <c r="F89" s="1"/>
      <c r="G89" s="1"/>
      <c r="H89" s="43"/>
      <c r="I89" s="1"/>
      <c r="J89" s="43"/>
      <c r="K89" s="1"/>
      <c r="L89" s="1"/>
      <c r="M89" s="12"/>
      <c r="N89" s="2"/>
      <c r="O89" s="2"/>
      <c r="P89" s="2"/>
      <c r="Q89" s="2"/>
    </row>
    <row r="90" thickBot="1" ht="12.75">
      <c r="A90" s="9"/>
      <c r="B90" s="53" t="s">
        <v>54</v>
      </c>
      <c r="C90" s="54"/>
      <c r="D90" s="54"/>
      <c r="E90" s="55" t="s">
        <v>55</v>
      </c>
      <c r="F90" s="54"/>
      <c r="G90" s="54"/>
      <c r="H90" s="56"/>
      <c r="I90" s="54"/>
      <c r="J90" s="56"/>
      <c r="K90" s="54"/>
      <c r="L90" s="54"/>
      <c r="M90" s="12"/>
      <c r="N90" s="2"/>
      <c r="O90" s="2"/>
      <c r="P90" s="2"/>
      <c r="Q90" s="2"/>
    </row>
    <row r="91" thickTop="1" thickBot="1" ht="25" customHeight="1">
      <c r="A91" s="9"/>
      <c r="B91" s="1"/>
      <c r="C91" s="62">
        <v>5</v>
      </c>
      <c r="D91" s="1"/>
      <c r="E91" s="62" t="s">
        <v>33</v>
      </c>
      <c r="F91" s="1"/>
      <c r="G91" s="63" t="s">
        <v>65</v>
      </c>
      <c r="H91" s="64">
        <v>0</v>
      </c>
      <c r="I91" s="63" t="s">
        <v>66</v>
      </c>
      <c r="J91" s="65">
        <f>(L91-H91)</f>
        <v>0</v>
      </c>
      <c r="K91" s="63" t="s">
        <v>67</v>
      </c>
      <c r="L91" s="66">
        <v>0</v>
      </c>
      <c r="M91" s="12"/>
      <c r="N91" s="2"/>
      <c r="O91" s="2"/>
      <c r="P91" s="2"/>
      <c r="Q91" s="33">
        <f>0+Q61+Q66+Q71+Q76+Q81+Q86</f>
        <v>0</v>
      </c>
      <c r="R91" s="27">
        <f>0+R61+R66+R71+R76+R81+R86</f>
        <v>0</v>
      </c>
      <c r="S91" s="67">
        <f>Q91*(1+J91)+R91</f>
        <v>0</v>
      </c>
    </row>
    <row r="92" thickTop="1" thickBot="1" ht="25" customHeight="1">
      <c r="A92" s="9"/>
      <c r="B92" s="68"/>
      <c r="C92" s="68"/>
      <c r="D92" s="68"/>
      <c r="E92" s="68"/>
      <c r="F92" s="68"/>
      <c r="G92" s="69" t="s">
        <v>68</v>
      </c>
      <c r="H92" s="70">
        <v>0</v>
      </c>
      <c r="I92" s="69" t="s">
        <v>69</v>
      </c>
      <c r="J92" s="71">
        <v>0</v>
      </c>
      <c r="K92" s="69" t="s">
        <v>70</v>
      </c>
      <c r="L92" s="72">
        <v>0</v>
      </c>
      <c r="M92" s="12"/>
      <c r="N92" s="2"/>
      <c r="O92" s="2"/>
      <c r="P92" s="2"/>
      <c r="Q92" s="2"/>
    </row>
    <row r="93" ht="40" customHeight="1">
      <c r="A93" s="9"/>
      <c r="B93" s="73" t="s">
        <v>113</v>
      </c>
      <c r="C93" s="1"/>
      <c r="D93" s="1"/>
      <c r="E93" s="1"/>
      <c r="F93" s="1"/>
      <c r="G93" s="1"/>
      <c r="H93" s="43"/>
      <c r="I93" s="1"/>
      <c r="J93" s="43"/>
      <c r="K93" s="1"/>
      <c r="L93" s="1"/>
      <c r="M93" s="12"/>
      <c r="N93" s="2"/>
      <c r="O93" s="2"/>
      <c r="P93" s="2"/>
      <c r="Q93" s="2"/>
    </row>
    <row r="94" ht="12.75">
      <c r="A94" s="9"/>
      <c r="B94" s="44">
        <v>12</v>
      </c>
      <c r="C94" s="45" t="s">
        <v>114</v>
      </c>
      <c r="D94" s="45" t="s">
        <v>7</v>
      </c>
      <c r="E94" s="45" t="s">
        <v>115</v>
      </c>
      <c r="F94" s="45" t="s">
        <v>7</v>
      </c>
      <c r="G94" s="46" t="s">
        <v>62</v>
      </c>
      <c r="H94" s="47">
        <v>1</v>
      </c>
      <c r="I94" s="25">
        <v>0</v>
      </c>
      <c r="J94" s="48">
        <v>0</v>
      </c>
      <c r="K94" s="49">
        <v>0.20999999999999999</v>
      </c>
      <c r="L94" s="50">
        <v>0</v>
      </c>
      <c r="M94" s="12"/>
      <c r="N94" s="2"/>
      <c r="O94" s="2"/>
      <c r="P94" s="2"/>
      <c r="Q94" s="33">
        <f>IF(ISNUMBER(K94),IF(H94&gt;0,IF(I94&gt;0,J94,0),0),0)</f>
        <v>0</v>
      </c>
      <c r="R94" s="27">
        <f>IF(ISNUMBER(K94)=FALSE,J94,0)</f>
        <v>0</v>
      </c>
    </row>
    <row r="95" ht="12.75">
      <c r="A95" s="9"/>
      <c r="B95" s="51" t="s">
        <v>48</v>
      </c>
      <c r="C95" s="1"/>
      <c r="D95" s="1"/>
      <c r="E95" s="52" t="s">
        <v>7</v>
      </c>
      <c r="F95" s="1"/>
      <c r="G95" s="1"/>
      <c r="H95" s="43"/>
      <c r="I95" s="1"/>
      <c r="J95" s="43"/>
      <c r="K95" s="1"/>
      <c r="L95" s="1"/>
      <c r="M95" s="12"/>
      <c r="N95" s="2"/>
      <c r="O95" s="2"/>
      <c r="P95" s="2"/>
      <c r="Q95" s="2"/>
    </row>
    <row r="96" ht="12.75">
      <c r="A96" s="9"/>
      <c r="B96" s="51" t="s">
        <v>50</v>
      </c>
      <c r="C96" s="1"/>
      <c r="D96" s="1"/>
      <c r="E96" s="52" t="s">
        <v>116</v>
      </c>
      <c r="F96" s="1"/>
      <c r="G96" s="1"/>
      <c r="H96" s="43"/>
      <c r="I96" s="1"/>
      <c r="J96" s="43"/>
      <c r="K96" s="1"/>
      <c r="L96" s="1"/>
      <c r="M96" s="12"/>
      <c r="N96" s="2"/>
      <c r="O96" s="2"/>
      <c r="P96" s="2"/>
      <c r="Q96" s="2"/>
    </row>
    <row r="97" ht="12.75">
      <c r="A97" s="9"/>
      <c r="B97" s="51" t="s">
        <v>52</v>
      </c>
      <c r="C97" s="1"/>
      <c r="D97" s="1"/>
      <c r="E97" s="52" t="s">
        <v>117</v>
      </c>
      <c r="F97" s="1"/>
      <c r="G97" s="1"/>
      <c r="H97" s="43"/>
      <c r="I97" s="1"/>
      <c r="J97" s="43"/>
      <c r="K97" s="1"/>
      <c r="L97" s="1"/>
      <c r="M97" s="12"/>
      <c r="N97" s="2"/>
      <c r="O97" s="2"/>
      <c r="P97" s="2"/>
      <c r="Q97" s="2"/>
    </row>
    <row r="98" thickBot="1" ht="12.75">
      <c r="A98" s="9"/>
      <c r="B98" s="53" t="s">
        <v>54</v>
      </c>
      <c r="C98" s="54"/>
      <c r="D98" s="54"/>
      <c r="E98" s="55" t="s">
        <v>55</v>
      </c>
      <c r="F98" s="54"/>
      <c r="G98" s="54"/>
      <c r="H98" s="56"/>
      <c r="I98" s="54"/>
      <c r="J98" s="56"/>
      <c r="K98" s="54"/>
      <c r="L98" s="54"/>
      <c r="M98" s="12"/>
      <c r="N98" s="2"/>
      <c r="O98" s="2"/>
      <c r="P98" s="2"/>
      <c r="Q98" s="2"/>
    </row>
    <row r="99" thickTop="1" ht="12.75">
      <c r="A99" s="9"/>
      <c r="B99" s="44">
        <v>13</v>
      </c>
      <c r="C99" s="45" t="s">
        <v>118</v>
      </c>
      <c r="D99" s="45" t="s">
        <v>7</v>
      </c>
      <c r="E99" s="45" t="s">
        <v>119</v>
      </c>
      <c r="F99" s="45" t="s">
        <v>7</v>
      </c>
      <c r="G99" s="46" t="s">
        <v>62</v>
      </c>
      <c r="H99" s="57">
        <v>8</v>
      </c>
      <c r="I99" s="58">
        <v>0</v>
      </c>
      <c r="J99" s="59">
        <v>0</v>
      </c>
      <c r="K99" s="60">
        <v>0.20999999999999999</v>
      </c>
      <c r="L99" s="61">
        <v>0</v>
      </c>
      <c r="M99" s="12"/>
      <c r="N99" s="2"/>
      <c r="O99" s="2"/>
      <c r="P99" s="2"/>
      <c r="Q99" s="33">
        <f>IF(ISNUMBER(K99),IF(H99&gt;0,IF(I99&gt;0,J99,0),0),0)</f>
        <v>0</v>
      </c>
      <c r="R99" s="27">
        <f>IF(ISNUMBER(K99)=FALSE,J99,0)</f>
        <v>0</v>
      </c>
    </row>
    <row r="100" ht="12.75">
      <c r="A100" s="9"/>
      <c r="B100" s="51" t="s">
        <v>48</v>
      </c>
      <c r="C100" s="1"/>
      <c r="D100" s="1"/>
      <c r="E100" s="52" t="s">
        <v>7</v>
      </c>
      <c r="F100" s="1"/>
      <c r="G100" s="1"/>
      <c r="H100" s="43"/>
      <c r="I100" s="1"/>
      <c r="J100" s="43"/>
      <c r="K100" s="1"/>
      <c r="L100" s="1"/>
      <c r="M100" s="12"/>
      <c r="N100" s="2"/>
      <c r="O100" s="2"/>
      <c r="P100" s="2"/>
      <c r="Q100" s="2"/>
    </row>
    <row r="101" ht="12.75">
      <c r="A101" s="9"/>
      <c r="B101" s="51" t="s">
        <v>50</v>
      </c>
      <c r="C101" s="1"/>
      <c r="D101" s="1"/>
      <c r="E101" s="52" t="s">
        <v>120</v>
      </c>
      <c r="F101" s="1"/>
      <c r="G101" s="1"/>
      <c r="H101" s="43"/>
      <c r="I101" s="1"/>
      <c r="J101" s="43"/>
      <c r="K101" s="1"/>
      <c r="L101" s="1"/>
      <c r="M101" s="12"/>
      <c r="N101" s="2"/>
      <c r="O101" s="2"/>
      <c r="P101" s="2"/>
      <c r="Q101" s="2"/>
    </row>
    <row r="102" ht="12.75">
      <c r="A102" s="9"/>
      <c r="B102" s="51" t="s">
        <v>52</v>
      </c>
      <c r="C102" s="1"/>
      <c r="D102" s="1"/>
      <c r="E102" s="52" t="s">
        <v>117</v>
      </c>
      <c r="F102" s="1"/>
      <c r="G102" s="1"/>
      <c r="H102" s="43"/>
      <c r="I102" s="1"/>
      <c r="J102" s="43"/>
      <c r="K102" s="1"/>
      <c r="L102" s="1"/>
      <c r="M102" s="12"/>
      <c r="N102" s="2"/>
      <c r="O102" s="2"/>
      <c r="P102" s="2"/>
      <c r="Q102" s="2"/>
    </row>
    <row r="103" thickBot="1" ht="12.75">
      <c r="A103" s="9"/>
      <c r="B103" s="53" t="s">
        <v>54</v>
      </c>
      <c r="C103" s="54"/>
      <c r="D103" s="54"/>
      <c r="E103" s="55" t="s">
        <v>55</v>
      </c>
      <c r="F103" s="54"/>
      <c r="G103" s="54"/>
      <c r="H103" s="56"/>
      <c r="I103" s="54"/>
      <c r="J103" s="56"/>
      <c r="K103" s="54"/>
      <c r="L103" s="54"/>
      <c r="M103" s="12"/>
      <c r="N103" s="2"/>
      <c r="O103" s="2"/>
      <c r="P103" s="2"/>
      <c r="Q103" s="2"/>
    </row>
    <row r="104" thickTop="1" thickBot="1" ht="25" customHeight="1">
      <c r="A104" s="9"/>
      <c r="B104" s="1"/>
      <c r="C104" s="62">
        <v>8</v>
      </c>
      <c r="D104" s="1"/>
      <c r="E104" s="62" t="s">
        <v>34</v>
      </c>
      <c r="F104" s="1"/>
      <c r="G104" s="63" t="s">
        <v>65</v>
      </c>
      <c r="H104" s="64">
        <v>0</v>
      </c>
      <c r="I104" s="63" t="s">
        <v>66</v>
      </c>
      <c r="J104" s="65">
        <f>(L104-H104)</f>
        <v>0</v>
      </c>
      <c r="K104" s="63" t="s">
        <v>67</v>
      </c>
      <c r="L104" s="66">
        <v>0</v>
      </c>
      <c r="M104" s="12"/>
      <c r="N104" s="2"/>
      <c r="O104" s="2"/>
      <c r="P104" s="2"/>
      <c r="Q104" s="33">
        <f>0+Q94+Q99</f>
        <v>0</v>
      </c>
      <c r="R104" s="27">
        <f>0+R94+R99</f>
        <v>0</v>
      </c>
      <c r="S104" s="67">
        <f>Q104*(1+J104)+R104</f>
        <v>0</v>
      </c>
    </row>
    <row r="105" thickTop="1" thickBot="1" ht="25" customHeight="1">
      <c r="A105" s="9"/>
      <c r="B105" s="68"/>
      <c r="C105" s="68"/>
      <c r="D105" s="68"/>
      <c r="E105" s="68"/>
      <c r="F105" s="68"/>
      <c r="G105" s="69" t="s">
        <v>68</v>
      </c>
      <c r="H105" s="70">
        <v>0</v>
      </c>
      <c r="I105" s="69" t="s">
        <v>69</v>
      </c>
      <c r="J105" s="71">
        <v>0</v>
      </c>
      <c r="K105" s="69" t="s">
        <v>70</v>
      </c>
      <c r="L105" s="72">
        <v>0</v>
      </c>
      <c r="M105" s="12"/>
      <c r="N105" s="2"/>
      <c r="O105" s="2"/>
      <c r="P105" s="2"/>
      <c r="Q105" s="2"/>
    </row>
    <row r="106" ht="40" customHeight="1">
      <c r="A106" s="9"/>
      <c r="B106" s="73" t="s">
        <v>121</v>
      </c>
      <c r="C106" s="1"/>
      <c r="D106" s="1"/>
      <c r="E106" s="1"/>
      <c r="F106" s="1"/>
      <c r="G106" s="1"/>
      <c r="H106" s="43"/>
      <c r="I106" s="1"/>
      <c r="J106" s="43"/>
      <c r="K106" s="1"/>
      <c r="L106" s="1"/>
      <c r="M106" s="12"/>
      <c r="N106" s="2"/>
      <c r="O106" s="2"/>
      <c r="P106" s="2"/>
      <c r="Q106" s="2"/>
    </row>
    <row r="107" ht="12.75">
      <c r="A107" s="9"/>
      <c r="B107" s="44">
        <v>14</v>
      </c>
      <c r="C107" s="45" t="s">
        <v>122</v>
      </c>
      <c r="D107" s="45" t="s">
        <v>7</v>
      </c>
      <c r="E107" s="45" t="s">
        <v>123</v>
      </c>
      <c r="F107" s="45" t="s">
        <v>7</v>
      </c>
      <c r="G107" s="46" t="s">
        <v>62</v>
      </c>
      <c r="H107" s="47">
        <v>2</v>
      </c>
      <c r="I107" s="25">
        <v>0</v>
      </c>
      <c r="J107" s="48">
        <v>0</v>
      </c>
      <c r="K107" s="49">
        <v>0.20999999999999999</v>
      </c>
      <c r="L107" s="50">
        <v>0</v>
      </c>
      <c r="M107" s="12"/>
      <c r="N107" s="2"/>
      <c r="O107" s="2"/>
      <c r="P107" s="2"/>
      <c r="Q107" s="33">
        <f>IF(ISNUMBER(K107),IF(H107&gt;0,IF(I107&gt;0,J107,0),0),0)</f>
        <v>0</v>
      </c>
      <c r="R107" s="27">
        <f>IF(ISNUMBER(K107)=FALSE,J107,0)</f>
        <v>0</v>
      </c>
    </row>
    <row r="108" ht="12.75">
      <c r="A108" s="9"/>
      <c r="B108" s="51" t="s">
        <v>48</v>
      </c>
      <c r="C108" s="1"/>
      <c r="D108" s="1"/>
      <c r="E108" s="52" t="s">
        <v>7</v>
      </c>
      <c r="F108" s="1"/>
      <c r="G108" s="1"/>
      <c r="H108" s="43"/>
      <c r="I108" s="1"/>
      <c r="J108" s="43"/>
      <c r="K108" s="1"/>
      <c r="L108" s="1"/>
      <c r="M108" s="12"/>
      <c r="N108" s="2"/>
      <c r="O108" s="2"/>
      <c r="P108" s="2"/>
      <c r="Q108" s="2"/>
    </row>
    <row r="109" ht="12.75">
      <c r="A109" s="9"/>
      <c r="B109" s="51" t="s">
        <v>50</v>
      </c>
      <c r="C109" s="1"/>
      <c r="D109" s="1"/>
      <c r="E109" s="52" t="s">
        <v>124</v>
      </c>
      <c r="F109" s="1"/>
      <c r="G109" s="1"/>
      <c r="H109" s="43"/>
      <c r="I109" s="1"/>
      <c r="J109" s="43"/>
      <c r="K109" s="1"/>
      <c r="L109" s="1"/>
      <c r="M109" s="12"/>
      <c r="N109" s="2"/>
      <c r="O109" s="2"/>
      <c r="P109" s="2"/>
      <c r="Q109" s="2"/>
    </row>
    <row r="110" ht="12.75">
      <c r="A110" s="9"/>
      <c r="B110" s="51" t="s">
        <v>52</v>
      </c>
      <c r="C110" s="1"/>
      <c r="D110" s="1"/>
      <c r="E110" s="52" t="s">
        <v>125</v>
      </c>
      <c r="F110" s="1"/>
      <c r="G110" s="1"/>
      <c r="H110" s="43"/>
      <c r="I110" s="1"/>
      <c r="J110" s="43"/>
      <c r="K110" s="1"/>
      <c r="L110" s="1"/>
      <c r="M110" s="12"/>
      <c r="N110" s="2"/>
      <c r="O110" s="2"/>
      <c r="P110" s="2"/>
      <c r="Q110" s="2"/>
    </row>
    <row r="111" thickBot="1" ht="12.75">
      <c r="A111" s="9"/>
      <c r="B111" s="53" t="s">
        <v>54</v>
      </c>
      <c r="C111" s="54"/>
      <c r="D111" s="54"/>
      <c r="E111" s="55" t="s">
        <v>55</v>
      </c>
      <c r="F111" s="54"/>
      <c r="G111" s="54"/>
      <c r="H111" s="56"/>
      <c r="I111" s="54"/>
      <c r="J111" s="56"/>
      <c r="K111" s="54"/>
      <c r="L111" s="54"/>
      <c r="M111" s="12"/>
      <c r="N111" s="2"/>
      <c r="O111" s="2"/>
      <c r="P111" s="2"/>
      <c r="Q111" s="2"/>
    </row>
    <row r="112" thickTop="1" ht="12.75">
      <c r="A112" s="9"/>
      <c r="B112" s="44">
        <v>15</v>
      </c>
      <c r="C112" s="45" t="s">
        <v>126</v>
      </c>
      <c r="D112" s="45" t="s">
        <v>7</v>
      </c>
      <c r="E112" s="45" t="s">
        <v>127</v>
      </c>
      <c r="F112" s="45" t="s">
        <v>7</v>
      </c>
      <c r="G112" s="46" t="s">
        <v>62</v>
      </c>
      <c r="H112" s="57">
        <v>5</v>
      </c>
      <c r="I112" s="58">
        <v>0</v>
      </c>
      <c r="J112" s="59">
        <v>0</v>
      </c>
      <c r="K112" s="60">
        <v>0.20999999999999999</v>
      </c>
      <c r="L112" s="61">
        <v>0</v>
      </c>
      <c r="M112" s="12"/>
      <c r="N112" s="2"/>
      <c r="O112" s="2"/>
      <c r="P112" s="2"/>
      <c r="Q112" s="33">
        <f>IF(ISNUMBER(K112),IF(H112&gt;0,IF(I112&gt;0,J112,0),0),0)</f>
        <v>0</v>
      </c>
      <c r="R112" s="27">
        <f>IF(ISNUMBER(K112)=FALSE,J112,0)</f>
        <v>0</v>
      </c>
    </row>
    <row r="113" ht="12.75">
      <c r="A113" s="9"/>
      <c r="B113" s="51" t="s">
        <v>48</v>
      </c>
      <c r="C113" s="1"/>
      <c r="D113" s="1"/>
      <c r="E113" s="52" t="s">
        <v>7</v>
      </c>
      <c r="F113" s="1"/>
      <c r="G113" s="1"/>
      <c r="H113" s="43"/>
      <c r="I113" s="1"/>
      <c r="J113" s="43"/>
      <c r="K113" s="1"/>
      <c r="L113" s="1"/>
      <c r="M113" s="12"/>
      <c r="N113" s="2"/>
      <c r="O113" s="2"/>
      <c r="P113" s="2"/>
      <c r="Q113" s="2"/>
    </row>
    <row r="114" ht="12.75">
      <c r="A114" s="9"/>
      <c r="B114" s="51" t="s">
        <v>50</v>
      </c>
      <c r="C114" s="1"/>
      <c r="D114" s="1"/>
      <c r="E114" s="52" t="s">
        <v>128</v>
      </c>
      <c r="F114" s="1"/>
      <c r="G114" s="1"/>
      <c r="H114" s="43"/>
      <c r="I114" s="1"/>
      <c r="J114" s="43"/>
      <c r="K114" s="1"/>
      <c r="L114" s="1"/>
      <c r="M114" s="12"/>
      <c r="N114" s="2"/>
      <c r="O114" s="2"/>
      <c r="P114" s="2"/>
      <c r="Q114" s="2"/>
    </row>
    <row r="115" ht="12.75">
      <c r="A115" s="9"/>
      <c r="B115" s="51" t="s">
        <v>52</v>
      </c>
      <c r="C115" s="1"/>
      <c r="D115" s="1"/>
      <c r="E115" s="52" t="s">
        <v>129</v>
      </c>
      <c r="F115" s="1"/>
      <c r="G115" s="1"/>
      <c r="H115" s="43"/>
      <c r="I115" s="1"/>
      <c r="J115" s="43"/>
      <c r="K115" s="1"/>
      <c r="L115" s="1"/>
      <c r="M115" s="12"/>
      <c r="N115" s="2"/>
      <c r="O115" s="2"/>
      <c r="P115" s="2"/>
      <c r="Q115" s="2"/>
    </row>
    <row r="116" thickBot="1" ht="12.75">
      <c r="A116" s="9"/>
      <c r="B116" s="53" t="s">
        <v>54</v>
      </c>
      <c r="C116" s="54"/>
      <c r="D116" s="54"/>
      <c r="E116" s="55" t="s">
        <v>55</v>
      </c>
      <c r="F116" s="54"/>
      <c r="G116" s="54"/>
      <c r="H116" s="56"/>
      <c r="I116" s="54"/>
      <c r="J116" s="56"/>
      <c r="K116" s="54"/>
      <c r="L116" s="54"/>
      <c r="M116" s="12"/>
      <c r="N116" s="2"/>
      <c r="O116" s="2"/>
      <c r="P116" s="2"/>
      <c r="Q116" s="2"/>
    </row>
    <row r="117" thickTop="1" ht="12.75">
      <c r="A117" s="9"/>
      <c r="B117" s="44">
        <v>16</v>
      </c>
      <c r="C117" s="45" t="s">
        <v>130</v>
      </c>
      <c r="D117" s="45" t="s">
        <v>7</v>
      </c>
      <c r="E117" s="45" t="s">
        <v>131</v>
      </c>
      <c r="F117" s="45" t="s">
        <v>7</v>
      </c>
      <c r="G117" s="46" t="s">
        <v>62</v>
      </c>
      <c r="H117" s="57">
        <v>5</v>
      </c>
      <c r="I117" s="58">
        <v>0</v>
      </c>
      <c r="J117" s="59">
        <v>0</v>
      </c>
      <c r="K117" s="60">
        <v>0.20999999999999999</v>
      </c>
      <c r="L117" s="61">
        <v>0</v>
      </c>
      <c r="M117" s="12"/>
      <c r="N117" s="2"/>
      <c r="O117" s="2"/>
      <c r="P117" s="2"/>
      <c r="Q117" s="33">
        <f>IF(ISNUMBER(K117),IF(H117&gt;0,IF(I117&gt;0,J117,0),0),0)</f>
        <v>0</v>
      </c>
      <c r="R117" s="27">
        <f>IF(ISNUMBER(K117)=FALSE,J117,0)</f>
        <v>0</v>
      </c>
    </row>
    <row r="118" ht="12.75">
      <c r="A118" s="9"/>
      <c r="B118" s="51" t="s">
        <v>48</v>
      </c>
      <c r="C118" s="1"/>
      <c r="D118" s="1"/>
      <c r="E118" s="52" t="s">
        <v>7</v>
      </c>
      <c r="F118" s="1"/>
      <c r="G118" s="1"/>
      <c r="H118" s="43"/>
      <c r="I118" s="1"/>
      <c r="J118" s="43"/>
      <c r="K118" s="1"/>
      <c r="L118" s="1"/>
      <c r="M118" s="12"/>
      <c r="N118" s="2"/>
      <c r="O118" s="2"/>
      <c r="P118" s="2"/>
      <c r="Q118" s="2"/>
    </row>
    <row r="119" ht="12.75">
      <c r="A119" s="9"/>
      <c r="B119" s="51" t="s">
        <v>50</v>
      </c>
      <c r="C119" s="1"/>
      <c r="D119" s="1"/>
      <c r="E119" s="52" t="s">
        <v>132</v>
      </c>
      <c r="F119" s="1"/>
      <c r="G119" s="1"/>
      <c r="H119" s="43"/>
      <c r="I119" s="1"/>
      <c r="J119" s="43"/>
      <c r="K119" s="1"/>
      <c r="L119" s="1"/>
      <c r="M119" s="12"/>
      <c r="N119" s="2"/>
      <c r="O119" s="2"/>
      <c r="P119" s="2"/>
      <c r="Q119" s="2"/>
    </row>
    <row r="120" ht="12.75">
      <c r="A120" s="9"/>
      <c r="B120" s="51" t="s">
        <v>52</v>
      </c>
      <c r="C120" s="1"/>
      <c r="D120" s="1"/>
      <c r="E120" s="52" t="s">
        <v>133</v>
      </c>
      <c r="F120" s="1"/>
      <c r="G120" s="1"/>
      <c r="H120" s="43"/>
      <c r="I120" s="1"/>
      <c r="J120" s="43"/>
      <c r="K120" s="1"/>
      <c r="L120" s="1"/>
      <c r="M120" s="12"/>
      <c r="N120" s="2"/>
      <c r="O120" s="2"/>
      <c r="P120" s="2"/>
      <c r="Q120" s="2"/>
    </row>
    <row r="121" thickBot="1" ht="12.75">
      <c r="A121" s="9"/>
      <c r="B121" s="53" t="s">
        <v>54</v>
      </c>
      <c r="C121" s="54"/>
      <c r="D121" s="54"/>
      <c r="E121" s="55" t="s">
        <v>55</v>
      </c>
      <c r="F121" s="54"/>
      <c r="G121" s="54"/>
      <c r="H121" s="56"/>
      <c r="I121" s="54"/>
      <c r="J121" s="56"/>
      <c r="K121" s="54"/>
      <c r="L121" s="54"/>
      <c r="M121" s="12"/>
      <c r="N121" s="2"/>
      <c r="O121" s="2"/>
      <c r="P121" s="2"/>
      <c r="Q121" s="2"/>
    </row>
    <row r="122" thickTop="1" ht="12.75">
      <c r="A122" s="9"/>
      <c r="B122" s="44">
        <v>17</v>
      </c>
      <c r="C122" s="45" t="s">
        <v>134</v>
      </c>
      <c r="D122" s="45" t="s">
        <v>7</v>
      </c>
      <c r="E122" s="45" t="s">
        <v>135</v>
      </c>
      <c r="F122" s="45" t="s">
        <v>7</v>
      </c>
      <c r="G122" s="46" t="s">
        <v>62</v>
      </c>
      <c r="H122" s="57">
        <v>1</v>
      </c>
      <c r="I122" s="58">
        <v>0</v>
      </c>
      <c r="J122" s="59">
        <v>0</v>
      </c>
      <c r="K122" s="60">
        <v>0.20999999999999999</v>
      </c>
      <c r="L122" s="61">
        <v>0</v>
      </c>
      <c r="M122" s="12"/>
      <c r="N122" s="2"/>
      <c r="O122" s="2"/>
      <c r="P122" s="2"/>
      <c r="Q122" s="33">
        <f>IF(ISNUMBER(K122),IF(H122&gt;0,IF(I122&gt;0,J122,0),0),0)</f>
        <v>0</v>
      </c>
      <c r="R122" s="27">
        <f>IF(ISNUMBER(K122)=FALSE,J122,0)</f>
        <v>0</v>
      </c>
    </row>
    <row r="123" ht="12.75">
      <c r="A123" s="9"/>
      <c r="B123" s="51" t="s">
        <v>48</v>
      </c>
      <c r="C123" s="1"/>
      <c r="D123" s="1"/>
      <c r="E123" s="52" t="s">
        <v>7</v>
      </c>
      <c r="F123" s="1"/>
      <c r="G123" s="1"/>
      <c r="H123" s="43"/>
      <c r="I123" s="1"/>
      <c r="J123" s="43"/>
      <c r="K123" s="1"/>
      <c r="L123" s="1"/>
      <c r="M123" s="12"/>
      <c r="N123" s="2"/>
      <c r="O123" s="2"/>
      <c r="P123" s="2"/>
      <c r="Q123" s="2"/>
    </row>
    <row r="124" ht="12.75">
      <c r="A124" s="9"/>
      <c r="B124" s="51" t="s">
        <v>50</v>
      </c>
      <c r="C124" s="1"/>
      <c r="D124" s="1"/>
      <c r="E124" s="52" t="s">
        <v>136</v>
      </c>
      <c r="F124" s="1"/>
      <c r="G124" s="1"/>
      <c r="H124" s="43"/>
      <c r="I124" s="1"/>
      <c r="J124" s="43"/>
      <c r="K124" s="1"/>
      <c r="L124" s="1"/>
      <c r="M124" s="12"/>
      <c r="N124" s="2"/>
      <c r="O124" s="2"/>
      <c r="P124" s="2"/>
      <c r="Q124" s="2"/>
    </row>
    <row r="125" ht="12.75">
      <c r="A125" s="9"/>
      <c r="B125" s="51" t="s">
        <v>52</v>
      </c>
      <c r="C125" s="1"/>
      <c r="D125" s="1"/>
      <c r="E125" s="52" t="s">
        <v>137</v>
      </c>
      <c r="F125" s="1"/>
      <c r="G125" s="1"/>
      <c r="H125" s="43"/>
      <c r="I125" s="1"/>
      <c r="J125" s="43"/>
      <c r="K125" s="1"/>
      <c r="L125" s="1"/>
      <c r="M125" s="12"/>
      <c r="N125" s="2"/>
      <c r="O125" s="2"/>
      <c r="P125" s="2"/>
      <c r="Q125" s="2"/>
    </row>
    <row r="126" thickBot="1" ht="12.75">
      <c r="A126" s="9"/>
      <c r="B126" s="53" t="s">
        <v>54</v>
      </c>
      <c r="C126" s="54"/>
      <c r="D126" s="54"/>
      <c r="E126" s="55" t="s">
        <v>55</v>
      </c>
      <c r="F126" s="54"/>
      <c r="G126" s="54"/>
      <c r="H126" s="56"/>
      <c r="I126" s="54"/>
      <c r="J126" s="56"/>
      <c r="K126" s="54"/>
      <c r="L126" s="54"/>
      <c r="M126" s="12"/>
      <c r="N126" s="2"/>
      <c r="O126" s="2"/>
      <c r="P126" s="2"/>
      <c r="Q126" s="2"/>
    </row>
    <row r="127" thickTop="1" ht="12.75">
      <c r="A127" s="9"/>
      <c r="B127" s="44">
        <v>18</v>
      </c>
      <c r="C127" s="45" t="s">
        <v>138</v>
      </c>
      <c r="D127" s="45" t="s">
        <v>7</v>
      </c>
      <c r="E127" s="45" t="s">
        <v>139</v>
      </c>
      <c r="F127" s="45" t="s">
        <v>7</v>
      </c>
      <c r="G127" s="46" t="s">
        <v>62</v>
      </c>
      <c r="H127" s="57">
        <v>3</v>
      </c>
      <c r="I127" s="58">
        <v>0</v>
      </c>
      <c r="J127" s="59">
        <v>0</v>
      </c>
      <c r="K127" s="60">
        <v>0.20999999999999999</v>
      </c>
      <c r="L127" s="61">
        <v>0</v>
      </c>
      <c r="M127" s="12"/>
      <c r="N127" s="2"/>
      <c r="O127" s="2"/>
      <c r="P127" s="2"/>
      <c r="Q127" s="33">
        <f>IF(ISNUMBER(K127),IF(H127&gt;0,IF(I127&gt;0,J127,0),0),0)</f>
        <v>0</v>
      </c>
      <c r="R127" s="27">
        <f>IF(ISNUMBER(K127)=FALSE,J127,0)</f>
        <v>0</v>
      </c>
    </row>
    <row r="128" ht="12.75">
      <c r="A128" s="9"/>
      <c r="B128" s="51" t="s">
        <v>48</v>
      </c>
      <c r="C128" s="1"/>
      <c r="D128" s="1"/>
      <c r="E128" s="52" t="s">
        <v>7</v>
      </c>
      <c r="F128" s="1"/>
      <c r="G128" s="1"/>
      <c r="H128" s="43"/>
      <c r="I128" s="1"/>
      <c r="J128" s="43"/>
      <c r="K128" s="1"/>
      <c r="L128" s="1"/>
      <c r="M128" s="12"/>
      <c r="N128" s="2"/>
      <c r="O128" s="2"/>
      <c r="P128" s="2"/>
      <c r="Q128" s="2"/>
    </row>
    <row r="129" ht="12.75">
      <c r="A129" s="9"/>
      <c r="B129" s="51" t="s">
        <v>50</v>
      </c>
      <c r="C129" s="1"/>
      <c r="D129" s="1"/>
      <c r="E129" s="52" t="s">
        <v>140</v>
      </c>
      <c r="F129" s="1"/>
      <c r="G129" s="1"/>
      <c r="H129" s="43"/>
      <c r="I129" s="1"/>
      <c r="J129" s="43"/>
      <c r="K129" s="1"/>
      <c r="L129" s="1"/>
      <c r="M129" s="12"/>
      <c r="N129" s="2"/>
      <c r="O129" s="2"/>
      <c r="P129" s="2"/>
      <c r="Q129" s="2"/>
    </row>
    <row r="130" ht="12.75">
      <c r="A130" s="9"/>
      <c r="B130" s="51" t="s">
        <v>52</v>
      </c>
      <c r="C130" s="1"/>
      <c r="D130" s="1"/>
      <c r="E130" s="52" t="s">
        <v>141</v>
      </c>
      <c r="F130" s="1"/>
      <c r="G130" s="1"/>
      <c r="H130" s="43"/>
      <c r="I130" s="1"/>
      <c r="J130" s="43"/>
      <c r="K130" s="1"/>
      <c r="L130" s="1"/>
      <c r="M130" s="12"/>
      <c r="N130" s="2"/>
      <c r="O130" s="2"/>
      <c r="P130" s="2"/>
      <c r="Q130" s="2"/>
    </row>
    <row r="131" thickBot="1" ht="12.75">
      <c r="A131" s="9"/>
      <c r="B131" s="53" t="s">
        <v>54</v>
      </c>
      <c r="C131" s="54"/>
      <c r="D131" s="54"/>
      <c r="E131" s="55" t="s">
        <v>55</v>
      </c>
      <c r="F131" s="54"/>
      <c r="G131" s="54"/>
      <c r="H131" s="56"/>
      <c r="I131" s="54"/>
      <c r="J131" s="56"/>
      <c r="K131" s="54"/>
      <c r="L131" s="54"/>
      <c r="M131" s="12"/>
      <c r="N131" s="2"/>
      <c r="O131" s="2"/>
      <c r="P131" s="2"/>
      <c r="Q131" s="2"/>
    </row>
    <row r="132" thickTop="1" ht="12.75">
      <c r="A132" s="9"/>
      <c r="B132" s="44">
        <v>19</v>
      </c>
      <c r="C132" s="45" t="s">
        <v>142</v>
      </c>
      <c r="D132" s="45" t="s">
        <v>7</v>
      </c>
      <c r="E132" s="45" t="s">
        <v>143</v>
      </c>
      <c r="F132" s="45" t="s">
        <v>7</v>
      </c>
      <c r="G132" s="46" t="s">
        <v>62</v>
      </c>
      <c r="H132" s="57">
        <v>3</v>
      </c>
      <c r="I132" s="58">
        <v>0</v>
      </c>
      <c r="J132" s="59">
        <v>0</v>
      </c>
      <c r="K132" s="60">
        <v>0.20999999999999999</v>
      </c>
      <c r="L132" s="61">
        <v>0</v>
      </c>
      <c r="M132" s="12"/>
      <c r="N132" s="2"/>
      <c r="O132" s="2"/>
      <c r="P132" s="2"/>
      <c r="Q132" s="33">
        <f>IF(ISNUMBER(K132),IF(H132&gt;0,IF(I132&gt;0,J132,0),0),0)</f>
        <v>0</v>
      </c>
      <c r="R132" s="27">
        <f>IF(ISNUMBER(K132)=FALSE,J132,0)</f>
        <v>0</v>
      </c>
    </row>
    <row r="133" ht="12.75">
      <c r="A133" s="9"/>
      <c r="B133" s="51" t="s">
        <v>48</v>
      </c>
      <c r="C133" s="1"/>
      <c r="D133" s="1"/>
      <c r="E133" s="52" t="s">
        <v>7</v>
      </c>
      <c r="F133" s="1"/>
      <c r="G133" s="1"/>
      <c r="H133" s="43"/>
      <c r="I133" s="1"/>
      <c r="J133" s="43"/>
      <c r="K133" s="1"/>
      <c r="L133" s="1"/>
      <c r="M133" s="12"/>
      <c r="N133" s="2"/>
      <c r="O133" s="2"/>
      <c r="P133" s="2"/>
      <c r="Q133" s="2"/>
    </row>
    <row r="134" ht="12.75">
      <c r="A134" s="9"/>
      <c r="B134" s="51" t="s">
        <v>50</v>
      </c>
      <c r="C134" s="1"/>
      <c r="D134" s="1"/>
      <c r="E134" s="52" t="s">
        <v>144</v>
      </c>
      <c r="F134" s="1"/>
      <c r="G134" s="1"/>
      <c r="H134" s="43"/>
      <c r="I134" s="1"/>
      <c r="J134" s="43"/>
      <c r="K134" s="1"/>
      <c r="L134" s="1"/>
      <c r="M134" s="12"/>
      <c r="N134" s="2"/>
      <c r="O134" s="2"/>
      <c r="P134" s="2"/>
      <c r="Q134" s="2"/>
    </row>
    <row r="135" ht="12.75">
      <c r="A135" s="9"/>
      <c r="B135" s="51" t="s">
        <v>52</v>
      </c>
      <c r="C135" s="1"/>
      <c r="D135" s="1"/>
      <c r="E135" s="52" t="s">
        <v>133</v>
      </c>
      <c r="F135" s="1"/>
      <c r="G135" s="1"/>
      <c r="H135" s="43"/>
      <c r="I135" s="1"/>
      <c r="J135" s="43"/>
      <c r="K135" s="1"/>
      <c r="L135" s="1"/>
      <c r="M135" s="12"/>
      <c r="N135" s="2"/>
      <c r="O135" s="2"/>
      <c r="P135" s="2"/>
      <c r="Q135" s="2"/>
    </row>
    <row r="136" thickBot="1" ht="12.75">
      <c r="A136" s="9"/>
      <c r="B136" s="53" t="s">
        <v>54</v>
      </c>
      <c r="C136" s="54"/>
      <c r="D136" s="54"/>
      <c r="E136" s="55" t="s">
        <v>55</v>
      </c>
      <c r="F136" s="54"/>
      <c r="G136" s="54"/>
      <c r="H136" s="56"/>
      <c r="I136" s="54"/>
      <c r="J136" s="56"/>
      <c r="K136" s="54"/>
      <c r="L136" s="54"/>
      <c r="M136" s="12"/>
      <c r="N136" s="2"/>
      <c r="O136" s="2"/>
      <c r="P136" s="2"/>
      <c r="Q136" s="2"/>
    </row>
    <row r="137" thickTop="1" ht="12.75">
      <c r="A137" s="9"/>
      <c r="B137" s="44">
        <v>20</v>
      </c>
      <c r="C137" s="45" t="s">
        <v>145</v>
      </c>
      <c r="D137" s="45" t="s">
        <v>7</v>
      </c>
      <c r="E137" s="45" t="s">
        <v>146</v>
      </c>
      <c r="F137" s="45" t="s">
        <v>7</v>
      </c>
      <c r="G137" s="46" t="s">
        <v>85</v>
      </c>
      <c r="H137" s="57">
        <v>117.708</v>
      </c>
      <c r="I137" s="58">
        <v>0</v>
      </c>
      <c r="J137" s="59">
        <v>0</v>
      </c>
      <c r="K137" s="60">
        <v>0.20999999999999999</v>
      </c>
      <c r="L137" s="61">
        <v>0</v>
      </c>
      <c r="M137" s="12"/>
      <c r="N137" s="2"/>
      <c r="O137" s="2"/>
      <c r="P137" s="2"/>
      <c r="Q137" s="33">
        <f>IF(ISNUMBER(K137),IF(H137&gt;0,IF(I137&gt;0,J137,0),0),0)</f>
        <v>0</v>
      </c>
      <c r="R137" s="27">
        <f>IF(ISNUMBER(K137)=FALSE,J137,0)</f>
        <v>0</v>
      </c>
    </row>
    <row r="138" ht="12.75">
      <c r="A138" s="9"/>
      <c r="B138" s="51" t="s">
        <v>48</v>
      </c>
      <c r="C138" s="1"/>
      <c r="D138" s="1"/>
      <c r="E138" s="52" t="s">
        <v>7</v>
      </c>
      <c r="F138" s="1"/>
      <c r="G138" s="1"/>
      <c r="H138" s="43"/>
      <c r="I138" s="1"/>
      <c r="J138" s="43"/>
      <c r="K138" s="1"/>
      <c r="L138" s="1"/>
      <c r="M138" s="12"/>
      <c r="N138" s="2"/>
      <c r="O138" s="2"/>
      <c r="P138" s="2"/>
      <c r="Q138" s="2"/>
    </row>
    <row r="139" ht="12.75">
      <c r="A139" s="9"/>
      <c r="B139" s="51" t="s">
        <v>50</v>
      </c>
      <c r="C139" s="1"/>
      <c r="D139" s="1"/>
      <c r="E139" s="52" t="s">
        <v>147</v>
      </c>
      <c r="F139" s="1"/>
      <c r="G139" s="1"/>
      <c r="H139" s="43"/>
      <c r="I139" s="1"/>
      <c r="J139" s="43"/>
      <c r="K139" s="1"/>
      <c r="L139" s="1"/>
      <c r="M139" s="12"/>
      <c r="N139" s="2"/>
      <c r="O139" s="2"/>
      <c r="P139" s="2"/>
      <c r="Q139" s="2"/>
    </row>
    <row r="140" ht="12.75">
      <c r="A140" s="9"/>
      <c r="B140" s="51" t="s">
        <v>52</v>
      </c>
      <c r="C140" s="1"/>
      <c r="D140" s="1"/>
      <c r="E140" s="52" t="s">
        <v>148</v>
      </c>
      <c r="F140" s="1"/>
      <c r="G140" s="1"/>
      <c r="H140" s="43"/>
      <c r="I140" s="1"/>
      <c r="J140" s="43"/>
      <c r="K140" s="1"/>
      <c r="L140" s="1"/>
      <c r="M140" s="12"/>
      <c r="N140" s="2"/>
      <c r="O140" s="2"/>
      <c r="P140" s="2"/>
      <c r="Q140" s="2"/>
    </row>
    <row r="141" thickBot="1" ht="12.75">
      <c r="A141" s="9"/>
      <c r="B141" s="53" t="s">
        <v>54</v>
      </c>
      <c r="C141" s="54"/>
      <c r="D141" s="54"/>
      <c r="E141" s="55" t="s">
        <v>55</v>
      </c>
      <c r="F141" s="54"/>
      <c r="G141" s="54"/>
      <c r="H141" s="56"/>
      <c r="I141" s="54"/>
      <c r="J141" s="56"/>
      <c r="K141" s="54"/>
      <c r="L141" s="54"/>
      <c r="M141" s="12"/>
      <c r="N141" s="2"/>
      <c r="O141" s="2"/>
      <c r="P141" s="2"/>
      <c r="Q141" s="2"/>
    </row>
    <row r="142" thickTop="1" ht="12.75">
      <c r="A142" s="9"/>
      <c r="B142" s="44">
        <v>21</v>
      </c>
      <c r="C142" s="45" t="s">
        <v>149</v>
      </c>
      <c r="D142" s="45" t="s">
        <v>7</v>
      </c>
      <c r="E142" s="45" t="s">
        <v>150</v>
      </c>
      <c r="F142" s="45" t="s">
        <v>7</v>
      </c>
      <c r="G142" s="46" t="s">
        <v>85</v>
      </c>
      <c r="H142" s="57">
        <v>117.708</v>
      </c>
      <c r="I142" s="58">
        <v>0</v>
      </c>
      <c r="J142" s="59">
        <v>0</v>
      </c>
      <c r="K142" s="60">
        <v>0.20999999999999999</v>
      </c>
      <c r="L142" s="61">
        <v>0</v>
      </c>
      <c r="M142" s="12"/>
      <c r="N142" s="2"/>
      <c r="O142" s="2"/>
      <c r="P142" s="2"/>
      <c r="Q142" s="33">
        <f>IF(ISNUMBER(K142),IF(H142&gt;0,IF(I142&gt;0,J142,0),0),0)</f>
        <v>0</v>
      </c>
      <c r="R142" s="27">
        <f>IF(ISNUMBER(K142)=FALSE,J142,0)</f>
        <v>0</v>
      </c>
    </row>
    <row r="143" ht="12.75">
      <c r="A143" s="9"/>
      <c r="B143" s="51" t="s">
        <v>48</v>
      </c>
      <c r="C143" s="1"/>
      <c r="D143" s="1"/>
      <c r="E143" s="52" t="s">
        <v>7</v>
      </c>
      <c r="F143" s="1"/>
      <c r="G143" s="1"/>
      <c r="H143" s="43"/>
      <c r="I143" s="1"/>
      <c r="J143" s="43"/>
      <c r="K143" s="1"/>
      <c r="L143" s="1"/>
      <c r="M143" s="12"/>
      <c r="N143" s="2"/>
      <c r="O143" s="2"/>
      <c r="P143" s="2"/>
      <c r="Q143" s="2"/>
    </row>
    <row r="144" ht="12.75">
      <c r="A144" s="9"/>
      <c r="B144" s="51" t="s">
        <v>50</v>
      </c>
      <c r="C144" s="1"/>
      <c r="D144" s="1"/>
      <c r="E144" s="52" t="s">
        <v>147</v>
      </c>
      <c r="F144" s="1"/>
      <c r="G144" s="1"/>
      <c r="H144" s="43"/>
      <c r="I144" s="1"/>
      <c r="J144" s="43"/>
      <c r="K144" s="1"/>
      <c r="L144" s="1"/>
      <c r="M144" s="12"/>
      <c r="N144" s="2"/>
      <c r="O144" s="2"/>
      <c r="P144" s="2"/>
      <c r="Q144" s="2"/>
    </row>
    <row r="145" ht="12.75">
      <c r="A145" s="9"/>
      <c r="B145" s="51" t="s">
        <v>52</v>
      </c>
      <c r="C145" s="1"/>
      <c r="D145" s="1"/>
      <c r="E145" s="52" t="s">
        <v>148</v>
      </c>
      <c r="F145" s="1"/>
      <c r="G145" s="1"/>
      <c r="H145" s="43"/>
      <c r="I145" s="1"/>
      <c r="J145" s="43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3" t="s">
        <v>54</v>
      </c>
      <c r="C146" s="54"/>
      <c r="D146" s="54"/>
      <c r="E146" s="55" t="s">
        <v>55</v>
      </c>
      <c r="F146" s="54"/>
      <c r="G146" s="54"/>
      <c r="H146" s="56"/>
      <c r="I146" s="54"/>
      <c r="J146" s="56"/>
      <c r="K146" s="54"/>
      <c r="L146" s="54"/>
      <c r="M146" s="12"/>
      <c r="N146" s="2"/>
      <c r="O146" s="2"/>
      <c r="P146" s="2"/>
      <c r="Q146" s="2"/>
    </row>
    <row r="147" thickTop="1" ht="12.75">
      <c r="A147" s="9"/>
      <c r="B147" s="44">
        <v>22</v>
      </c>
      <c r="C147" s="45" t="s">
        <v>151</v>
      </c>
      <c r="D147" s="45" t="s">
        <v>73</v>
      </c>
      <c r="E147" s="45" t="s">
        <v>152</v>
      </c>
      <c r="F147" s="45" t="s">
        <v>7</v>
      </c>
      <c r="G147" s="46" t="s">
        <v>62</v>
      </c>
      <c r="H147" s="57">
        <v>6</v>
      </c>
      <c r="I147" s="58">
        <v>0</v>
      </c>
      <c r="J147" s="59">
        <v>0</v>
      </c>
      <c r="K147" s="60">
        <v>0.20999999999999999</v>
      </c>
      <c r="L147" s="61">
        <v>0</v>
      </c>
      <c r="M147" s="12"/>
      <c r="N147" s="2"/>
      <c r="O147" s="2"/>
      <c r="P147" s="2"/>
      <c r="Q147" s="33">
        <f>IF(ISNUMBER(K147),IF(H147&gt;0,IF(I147&gt;0,J147,0),0),0)</f>
        <v>0</v>
      </c>
      <c r="R147" s="27">
        <f>IF(ISNUMBER(K147)=FALSE,J147,0)</f>
        <v>0</v>
      </c>
    </row>
    <row r="148" ht="12.75">
      <c r="A148" s="9"/>
      <c r="B148" s="51" t="s">
        <v>48</v>
      </c>
      <c r="C148" s="1"/>
      <c r="D148" s="1"/>
      <c r="E148" s="52" t="s">
        <v>153</v>
      </c>
      <c r="F148" s="1"/>
      <c r="G148" s="1"/>
      <c r="H148" s="43"/>
      <c r="I148" s="1"/>
      <c r="J148" s="43"/>
      <c r="K148" s="1"/>
      <c r="L148" s="1"/>
      <c r="M148" s="12"/>
      <c r="N148" s="2"/>
      <c r="O148" s="2"/>
      <c r="P148" s="2"/>
      <c r="Q148" s="2"/>
    </row>
    <row r="149" ht="12.75">
      <c r="A149" s="9"/>
      <c r="B149" s="51" t="s">
        <v>50</v>
      </c>
      <c r="C149" s="1"/>
      <c r="D149" s="1"/>
      <c r="E149" s="52" t="s">
        <v>154</v>
      </c>
      <c r="F149" s="1"/>
      <c r="G149" s="1"/>
      <c r="H149" s="43"/>
      <c r="I149" s="1"/>
      <c r="J149" s="43"/>
      <c r="K149" s="1"/>
      <c r="L149" s="1"/>
      <c r="M149" s="12"/>
      <c r="N149" s="2"/>
      <c r="O149" s="2"/>
      <c r="P149" s="2"/>
      <c r="Q149" s="2"/>
    </row>
    <row r="150" ht="12.75">
      <c r="A150" s="9"/>
      <c r="B150" s="51" t="s">
        <v>52</v>
      </c>
      <c r="C150" s="1"/>
      <c r="D150" s="1"/>
      <c r="E150" s="52" t="s">
        <v>155</v>
      </c>
      <c r="F150" s="1"/>
      <c r="G150" s="1"/>
      <c r="H150" s="43"/>
      <c r="I150" s="1"/>
      <c r="J150" s="43"/>
      <c r="K150" s="1"/>
      <c r="L150" s="1"/>
      <c r="M150" s="12"/>
      <c r="N150" s="2"/>
      <c r="O150" s="2"/>
      <c r="P150" s="2"/>
      <c r="Q150" s="2"/>
    </row>
    <row r="151" thickBot="1" ht="12.75">
      <c r="A151" s="9"/>
      <c r="B151" s="53" t="s">
        <v>54</v>
      </c>
      <c r="C151" s="54"/>
      <c r="D151" s="54"/>
      <c r="E151" s="55" t="s">
        <v>55</v>
      </c>
      <c r="F151" s="54"/>
      <c r="G151" s="54"/>
      <c r="H151" s="56"/>
      <c r="I151" s="54"/>
      <c r="J151" s="56"/>
      <c r="K151" s="54"/>
      <c r="L151" s="54"/>
      <c r="M151" s="12"/>
      <c r="N151" s="2"/>
      <c r="O151" s="2"/>
      <c r="P151" s="2"/>
      <c r="Q151" s="2"/>
    </row>
    <row r="152" thickTop="1" ht="12.75">
      <c r="A152" s="9"/>
      <c r="B152" s="44">
        <v>23</v>
      </c>
      <c r="C152" s="45" t="s">
        <v>151</v>
      </c>
      <c r="D152" s="45" t="s">
        <v>79</v>
      </c>
      <c r="E152" s="45" t="s">
        <v>152</v>
      </c>
      <c r="F152" s="45" t="s">
        <v>7</v>
      </c>
      <c r="G152" s="46" t="s">
        <v>62</v>
      </c>
      <c r="H152" s="57">
        <v>6</v>
      </c>
      <c r="I152" s="58">
        <v>0</v>
      </c>
      <c r="J152" s="59">
        <v>0</v>
      </c>
      <c r="K152" s="60">
        <v>0.20999999999999999</v>
      </c>
      <c r="L152" s="61">
        <v>0</v>
      </c>
      <c r="M152" s="12"/>
      <c r="N152" s="2"/>
      <c r="O152" s="2"/>
      <c r="P152" s="2"/>
      <c r="Q152" s="33">
        <f>IF(ISNUMBER(K152),IF(H152&gt;0,IF(I152&gt;0,J152,0),0),0)</f>
        <v>0</v>
      </c>
      <c r="R152" s="27">
        <f>IF(ISNUMBER(K152)=FALSE,J152,0)</f>
        <v>0</v>
      </c>
    </row>
    <row r="153" ht="12.75">
      <c r="A153" s="9"/>
      <c r="B153" s="51" t="s">
        <v>48</v>
      </c>
      <c r="C153" s="1"/>
      <c r="D153" s="1"/>
      <c r="E153" s="52" t="s">
        <v>156</v>
      </c>
      <c r="F153" s="1"/>
      <c r="G153" s="1"/>
      <c r="H153" s="43"/>
      <c r="I153" s="1"/>
      <c r="J153" s="43"/>
      <c r="K153" s="1"/>
      <c r="L153" s="1"/>
      <c r="M153" s="12"/>
      <c r="N153" s="2"/>
      <c r="O153" s="2"/>
      <c r="P153" s="2"/>
      <c r="Q153" s="2"/>
    </row>
    <row r="154" ht="12.75">
      <c r="A154" s="9"/>
      <c r="B154" s="51" t="s">
        <v>50</v>
      </c>
      <c r="C154" s="1"/>
      <c r="D154" s="1"/>
      <c r="E154" s="52" t="s">
        <v>154</v>
      </c>
      <c r="F154" s="1"/>
      <c r="G154" s="1"/>
      <c r="H154" s="43"/>
      <c r="I154" s="1"/>
      <c r="J154" s="43"/>
      <c r="K154" s="1"/>
      <c r="L154" s="1"/>
      <c r="M154" s="12"/>
      <c r="N154" s="2"/>
      <c r="O154" s="2"/>
      <c r="P154" s="2"/>
      <c r="Q154" s="2"/>
    </row>
    <row r="155" ht="12.75">
      <c r="A155" s="9"/>
      <c r="B155" s="51" t="s">
        <v>52</v>
      </c>
      <c r="C155" s="1"/>
      <c r="D155" s="1"/>
      <c r="E155" s="52" t="s">
        <v>155</v>
      </c>
      <c r="F155" s="1"/>
      <c r="G155" s="1"/>
      <c r="H155" s="43"/>
      <c r="I155" s="1"/>
      <c r="J155" s="43"/>
      <c r="K155" s="1"/>
      <c r="L155" s="1"/>
      <c r="M155" s="12"/>
      <c r="N155" s="2"/>
      <c r="O155" s="2"/>
      <c r="P155" s="2"/>
      <c r="Q155" s="2"/>
    </row>
    <row r="156" thickBot="1" ht="12.75">
      <c r="A156" s="9"/>
      <c r="B156" s="53" t="s">
        <v>54</v>
      </c>
      <c r="C156" s="54"/>
      <c r="D156" s="54"/>
      <c r="E156" s="55" t="s">
        <v>55</v>
      </c>
      <c r="F156" s="54"/>
      <c r="G156" s="54"/>
      <c r="H156" s="56"/>
      <c r="I156" s="54"/>
      <c r="J156" s="56"/>
      <c r="K156" s="54"/>
      <c r="L156" s="54"/>
      <c r="M156" s="12"/>
      <c r="N156" s="2"/>
      <c r="O156" s="2"/>
      <c r="P156" s="2"/>
      <c r="Q156" s="2"/>
    </row>
    <row r="157" thickTop="1" ht="12.75">
      <c r="A157" s="9"/>
      <c r="B157" s="44">
        <v>24</v>
      </c>
      <c r="C157" s="45" t="s">
        <v>157</v>
      </c>
      <c r="D157" s="45" t="s">
        <v>7</v>
      </c>
      <c r="E157" s="45" t="s">
        <v>158</v>
      </c>
      <c r="F157" s="45" t="s">
        <v>7</v>
      </c>
      <c r="G157" s="46" t="s">
        <v>109</v>
      </c>
      <c r="H157" s="57">
        <v>14</v>
      </c>
      <c r="I157" s="58">
        <v>0</v>
      </c>
      <c r="J157" s="59">
        <v>0</v>
      </c>
      <c r="K157" s="60">
        <v>0.20999999999999999</v>
      </c>
      <c r="L157" s="61">
        <v>0</v>
      </c>
      <c r="M157" s="12"/>
      <c r="N157" s="2"/>
      <c r="O157" s="2"/>
      <c r="P157" s="2"/>
      <c r="Q157" s="33">
        <f>IF(ISNUMBER(K157),IF(H157&gt;0,IF(I157&gt;0,J157,0),0),0)</f>
        <v>0</v>
      </c>
      <c r="R157" s="27">
        <f>IF(ISNUMBER(K157)=FALSE,J157,0)</f>
        <v>0</v>
      </c>
    </row>
    <row r="158" ht="12.75">
      <c r="A158" s="9"/>
      <c r="B158" s="51" t="s">
        <v>48</v>
      </c>
      <c r="C158" s="1"/>
      <c r="D158" s="1"/>
      <c r="E158" s="52" t="s">
        <v>110</v>
      </c>
      <c r="F158" s="1"/>
      <c r="G158" s="1"/>
      <c r="H158" s="43"/>
      <c r="I158" s="1"/>
      <c r="J158" s="43"/>
      <c r="K158" s="1"/>
      <c r="L158" s="1"/>
      <c r="M158" s="12"/>
      <c r="N158" s="2"/>
      <c r="O158" s="2"/>
      <c r="P158" s="2"/>
      <c r="Q158" s="2"/>
    </row>
    <row r="159" ht="12.75">
      <c r="A159" s="9"/>
      <c r="B159" s="51" t="s">
        <v>50</v>
      </c>
      <c r="C159" s="1"/>
      <c r="D159" s="1"/>
      <c r="E159" s="52" t="s">
        <v>159</v>
      </c>
      <c r="F159" s="1"/>
      <c r="G159" s="1"/>
      <c r="H159" s="43"/>
      <c r="I159" s="1"/>
      <c r="J159" s="43"/>
      <c r="K159" s="1"/>
      <c r="L159" s="1"/>
      <c r="M159" s="12"/>
      <c r="N159" s="2"/>
      <c r="O159" s="2"/>
      <c r="P159" s="2"/>
      <c r="Q159" s="2"/>
    </row>
    <row r="160" ht="12.75">
      <c r="A160" s="9"/>
      <c r="B160" s="51" t="s">
        <v>52</v>
      </c>
      <c r="C160" s="1"/>
      <c r="D160" s="1"/>
      <c r="E160" s="52" t="s">
        <v>160</v>
      </c>
      <c r="F160" s="1"/>
      <c r="G160" s="1"/>
      <c r="H160" s="43"/>
      <c r="I160" s="1"/>
      <c r="J160" s="43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3" t="s">
        <v>54</v>
      </c>
      <c r="C161" s="54"/>
      <c r="D161" s="54"/>
      <c r="E161" s="55" t="s">
        <v>55</v>
      </c>
      <c r="F161" s="54"/>
      <c r="G161" s="54"/>
      <c r="H161" s="56"/>
      <c r="I161" s="54"/>
      <c r="J161" s="56"/>
      <c r="K161" s="54"/>
      <c r="L161" s="54"/>
      <c r="M161" s="12"/>
      <c r="N161" s="2"/>
      <c r="O161" s="2"/>
      <c r="P161" s="2"/>
      <c r="Q161" s="2"/>
    </row>
    <row r="162" thickTop="1" thickBot="1" ht="25" customHeight="1">
      <c r="A162" s="9"/>
      <c r="B162" s="1"/>
      <c r="C162" s="62">
        <v>9</v>
      </c>
      <c r="D162" s="1"/>
      <c r="E162" s="62" t="s">
        <v>35</v>
      </c>
      <c r="F162" s="1"/>
      <c r="G162" s="63" t="s">
        <v>65</v>
      </c>
      <c r="H162" s="64">
        <v>0</v>
      </c>
      <c r="I162" s="63" t="s">
        <v>66</v>
      </c>
      <c r="J162" s="65">
        <f>(L162-H162)</f>
        <v>0</v>
      </c>
      <c r="K162" s="63" t="s">
        <v>67</v>
      </c>
      <c r="L162" s="66">
        <v>0</v>
      </c>
      <c r="M162" s="12"/>
      <c r="N162" s="2"/>
      <c r="O162" s="2"/>
      <c r="P162" s="2"/>
      <c r="Q162" s="33">
        <f>0+Q107+Q112+Q117+Q122+Q127+Q132+Q137+Q142+Q147+Q152+Q157</f>
        <v>0</v>
      </c>
      <c r="R162" s="27">
        <f>0+R107+R112+R117+R122+R127+R132+R137+R142+R147+R152+R157</f>
        <v>0</v>
      </c>
      <c r="S162" s="67">
        <f>Q162*(1+J162)+R162</f>
        <v>0</v>
      </c>
    </row>
    <row r="163" thickTop="1" thickBot="1" ht="25" customHeight="1">
      <c r="A163" s="9"/>
      <c r="B163" s="68"/>
      <c r="C163" s="68"/>
      <c r="D163" s="68"/>
      <c r="E163" s="68"/>
      <c r="F163" s="68"/>
      <c r="G163" s="69" t="s">
        <v>68</v>
      </c>
      <c r="H163" s="70">
        <v>0</v>
      </c>
      <c r="I163" s="69" t="s">
        <v>69</v>
      </c>
      <c r="J163" s="71">
        <v>0</v>
      </c>
      <c r="K163" s="69" t="s">
        <v>70</v>
      </c>
      <c r="L163" s="72">
        <v>0</v>
      </c>
      <c r="M163" s="12"/>
      <c r="N163" s="2"/>
      <c r="O163" s="2"/>
      <c r="P163" s="2"/>
      <c r="Q163" s="2"/>
    </row>
    <row r="164" ht="12.75">
      <c r="A164" s="13"/>
      <c r="B164" s="4"/>
      <c r="C164" s="4"/>
      <c r="D164" s="4"/>
      <c r="E164" s="4"/>
      <c r="F164" s="4"/>
      <c r="G164" s="4"/>
      <c r="H164" s="74"/>
      <c r="I164" s="4"/>
      <c r="J164" s="74"/>
      <c r="K164" s="4"/>
      <c r="L164" s="4"/>
      <c r="M164" s="14"/>
      <c r="N164" s="2"/>
      <c r="O164" s="2"/>
      <c r="P164" s="2"/>
      <c r="Q164" s="2"/>
    </row>
    <row r="165" ht="12.7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2"/>
      <c r="O165" s="2"/>
      <c r="P165" s="2"/>
      <c r="Q165" s="2"/>
    </row>
  </sheetData>
  <mergeCells count="119">
    <mergeCell ref="B49:D49"/>
    <mergeCell ref="B50:D50"/>
    <mergeCell ref="B51:D51"/>
    <mergeCell ref="B52:D52"/>
    <mergeCell ref="B54:D54"/>
    <mergeCell ref="B55:D55"/>
    <mergeCell ref="B56:D56"/>
    <mergeCell ref="B57:D57"/>
    <mergeCell ref="B60:L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41:D41"/>
    <mergeCell ref="B42:D42"/>
    <mergeCell ref="B43:D43"/>
    <mergeCell ref="B44:D44"/>
    <mergeCell ref="B47:L47"/>
    <mergeCell ref="B22:D22"/>
    <mergeCell ref="B23:D23"/>
    <mergeCell ref="B24:D24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3:L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6:L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24</v>
      </c>
      <c r="B10" s="1"/>
      <c r="C10" s="16"/>
      <c r="D10" s="1"/>
      <c r="E10" s="1"/>
      <c r="F10" s="1"/>
      <c r="G10" s="17"/>
      <c r="H10" s="1"/>
      <c r="I10" s="31" t="s">
        <v>25</v>
      </c>
      <c r="J10" s="32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161</v>
      </c>
      <c r="B11" s="1"/>
      <c r="C11" s="1"/>
      <c r="D11" s="1"/>
      <c r="E11" s="1"/>
      <c r="F11" s="1"/>
      <c r="G11" s="31"/>
      <c r="H11" s="1"/>
      <c r="I11" s="31" t="s">
        <v>27</v>
      </c>
      <c r="J11" s="32">
        <v>0</v>
      </c>
      <c r="K11" s="1"/>
      <c r="L11" s="1"/>
      <c r="M11" s="12"/>
      <c r="N11" s="2"/>
      <c r="O11" s="2"/>
      <c r="P11" s="2"/>
      <c r="Q11" s="33">
        <f>IF(SUM(K20:K26)&gt;0,ROUND(SUM(S20:S26)/SUM(K20:K26)-1,8),0)</f>
        <v>0</v>
      </c>
      <c r="R11" s="27">
        <f>AVERAGE(J72,J110,J118,J126,J204,J217,J275)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29</v>
      </c>
      <c r="C19" s="34"/>
      <c r="D19" s="34"/>
      <c r="E19" s="34" t="s">
        <v>30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36">
        <v>0</v>
      </c>
      <c r="C20" s="1"/>
      <c r="D20" s="1"/>
      <c r="E20" s="37" t="s">
        <v>31</v>
      </c>
      <c r="F20" s="1"/>
      <c r="G20" s="1"/>
      <c r="H20" s="1"/>
      <c r="I20" s="1"/>
      <c r="J20" s="1"/>
      <c r="K20" s="38">
        <v>0</v>
      </c>
      <c r="L20" s="38">
        <v>0</v>
      </c>
      <c r="M20" s="12"/>
      <c r="N20" s="2"/>
      <c r="O20" s="2"/>
      <c r="P20" s="2"/>
      <c r="Q20" s="2"/>
      <c r="S20" s="27">
        <f>S72</f>
        <v>0</v>
      </c>
    </row>
    <row r="21" ht="12.75">
      <c r="A21" s="9"/>
      <c r="B21" s="36">
        <v>1</v>
      </c>
      <c r="C21" s="1"/>
      <c r="D21" s="1"/>
      <c r="E21" s="37" t="s">
        <v>32</v>
      </c>
      <c r="F21" s="1"/>
      <c r="G21" s="1"/>
      <c r="H21" s="1"/>
      <c r="I21" s="1"/>
      <c r="J21" s="1"/>
      <c r="K21" s="38">
        <v>0</v>
      </c>
      <c r="L21" s="38">
        <v>0</v>
      </c>
      <c r="M21" s="12"/>
      <c r="N21" s="2"/>
      <c r="O21" s="2"/>
      <c r="P21" s="2"/>
      <c r="Q21" s="2"/>
      <c r="S21" s="27">
        <f>S110</f>
        <v>0</v>
      </c>
    </row>
    <row r="22" ht="12.75">
      <c r="A22" s="9"/>
      <c r="B22" s="36">
        <v>2</v>
      </c>
      <c r="C22" s="1"/>
      <c r="D22" s="1"/>
      <c r="E22" s="37" t="s">
        <v>162</v>
      </c>
      <c r="F22" s="1"/>
      <c r="G22" s="1"/>
      <c r="H22" s="1"/>
      <c r="I22" s="1"/>
      <c r="J22" s="1"/>
      <c r="K22" s="38">
        <v>0</v>
      </c>
      <c r="L22" s="38">
        <v>0</v>
      </c>
      <c r="M22" s="12"/>
      <c r="N22" s="2"/>
      <c r="O22" s="2"/>
      <c r="P22" s="2"/>
      <c r="Q22" s="2"/>
      <c r="S22" s="27">
        <f>S118</f>
        <v>0</v>
      </c>
    </row>
    <row r="23" ht="12.75">
      <c r="A23" s="9"/>
      <c r="B23" s="36">
        <v>4</v>
      </c>
      <c r="C23" s="1"/>
      <c r="D23" s="1"/>
      <c r="E23" s="37" t="s">
        <v>163</v>
      </c>
      <c r="F23" s="1"/>
      <c r="G23" s="1"/>
      <c r="H23" s="1"/>
      <c r="I23" s="1"/>
      <c r="J23" s="1"/>
      <c r="K23" s="38">
        <v>0</v>
      </c>
      <c r="L23" s="38">
        <v>0</v>
      </c>
      <c r="M23" s="12"/>
      <c r="N23" s="2"/>
      <c r="O23" s="2"/>
      <c r="P23" s="2"/>
      <c r="Q23" s="2"/>
      <c r="S23" s="27">
        <f>S126</f>
        <v>0</v>
      </c>
    </row>
    <row r="24" ht="12.75">
      <c r="A24" s="9"/>
      <c r="B24" s="36">
        <v>5</v>
      </c>
      <c r="C24" s="1"/>
      <c r="D24" s="1"/>
      <c r="E24" s="37" t="s">
        <v>33</v>
      </c>
      <c r="F24" s="1"/>
      <c r="G24" s="1"/>
      <c r="H24" s="1"/>
      <c r="I24" s="1"/>
      <c r="J24" s="1"/>
      <c r="K24" s="38">
        <v>0</v>
      </c>
      <c r="L24" s="38">
        <v>0</v>
      </c>
      <c r="M24" s="12"/>
      <c r="N24" s="2"/>
      <c r="O24" s="2"/>
      <c r="P24" s="2"/>
      <c r="Q24" s="2"/>
      <c r="S24" s="27">
        <f>S204</f>
        <v>0</v>
      </c>
    </row>
    <row r="25" ht="12.75">
      <c r="A25" s="9"/>
      <c r="B25" s="36">
        <v>8</v>
      </c>
      <c r="C25" s="1"/>
      <c r="D25" s="1"/>
      <c r="E25" s="37" t="s">
        <v>34</v>
      </c>
      <c r="F25" s="1"/>
      <c r="G25" s="1"/>
      <c r="H25" s="1"/>
      <c r="I25" s="1"/>
      <c r="J25" s="1"/>
      <c r="K25" s="38">
        <v>0</v>
      </c>
      <c r="L25" s="38">
        <v>0</v>
      </c>
      <c r="M25" s="41"/>
      <c r="N25" s="2"/>
      <c r="O25" s="2"/>
      <c r="P25" s="2"/>
      <c r="Q25" s="2"/>
      <c r="S25" s="27">
        <f>S217</f>
        <v>0</v>
      </c>
    </row>
    <row r="26" ht="12.75">
      <c r="A26" s="9"/>
      <c r="B26" s="36">
        <v>9</v>
      </c>
      <c r="C26" s="1"/>
      <c r="D26" s="1"/>
      <c r="E26" s="37" t="s">
        <v>35</v>
      </c>
      <c r="F26" s="1"/>
      <c r="G26" s="1"/>
      <c r="H26" s="1"/>
      <c r="I26" s="1"/>
      <c r="J26" s="1"/>
      <c r="K26" s="38">
        <v>0</v>
      </c>
      <c r="L26" s="38">
        <v>0</v>
      </c>
      <c r="M26" s="41"/>
      <c r="N26" s="2"/>
      <c r="O26" s="2"/>
      <c r="P26" s="2"/>
      <c r="Q26" s="2"/>
      <c r="S26" s="27">
        <f>S275</f>
        <v>0</v>
      </c>
    </row>
    <row r="27" ht="12.75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39"/>
      <c r="N27" s="2"/>
      <c r="O27" s="2"/>
      <c r="P27" s="2"/>
      <c r="Q27" s="2"/>
    </row>
    <row r="28" ht="14" customHeight="1">
      <c r="A28" s="4"/>
      <c r="B28" s="28" t="s">
        <v>36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40"/>
      <c r="N29" s="2"/>
      <c r="O29" s="2"/>
      <c r="P29" s="2"/>
      <c r="Q29" s="2"/>
    </row>
    <row r="30" ht="18" customHeight="1">
      <c r="A30" s="9"/>
      <c r="B30" s="34" t="s">
        <v>37</v>
      </c>
      <c r="C30" s="34" t="s">
        <v>29</v>
      </c>
      <c r="D30" s="34" t="s">
        <v>38</v>
      </c>
      <c r="E30" s="34" t="s">
        <v>30</v>
      </c>
      <c r="F30" s="34" t="s">
        <v>39</v>
      </c>
      <c r="G30" s="35" t="s">
        <v>40</v>
      </c>
      <c r="H30" s="22" t="s">
        <v>41</v>
      </c>
      <c r="I30" s="22" t="s">
        <v>42</v>
      </c>
      <c r="J30" s="22" t="s">
        <v>17</v>
      </c>
      <c r="K30" s="35" t="s">
        <v>43</v>
      </c>
      <c r="L30" s="22" t="s">
        <v>18</v>
      </c>
      <c r="M30" s="41"/>
      <c r="N30" s="2"/>
      <c r="O30" s="2"/>
      <c r="P30" s="2"/>
      <c r="Q30" s="2"/>
    </row>
    <row r="31" ht="40" customHeight="1">
      <c r="A31" s="9"/>
      <c r="B31" s="42" t="s">
        <v>44</v>
      </c>
      <c r="C31" s="1"/>
      <c r="D31" s="1"/>
      <c r="E31" s="1"/>
      <c r="F31" s="1"/>
      <c r="G31" s="1"/>
      <c r="H31" s="43"/>
      <c r="I31" s="1"/>
      <c r="J31" s="43"/>
      <c r="K31" s="1"/>
      <c r="L31" s="1"/>
      <c r="M31" s="12"/>
      <c r="N31" s="2"/>
      <c r="O31" s="2"/>
      <c r="P31" s="2"/>
      <c r="Q31" s="2"/>
    </row>
    <row r="32" ht="12.75">
      <c r="A32" s="9"/>
      <c r="B32" s="44">
        <v>1</v>
      </c>
      <c r="C32" s="45" t="s">
        <v>164</v>
      </c>
      <c r="D32" s="45" t="s">
        <v>73</v>
      </c>
      <c r="E32" s="45" t="s">
        <v>165</v>
      </c>
      <c r="F32" s="45" t="s">
        <v>7</v>
      </c>
      <c r="G32" s="46" t="s">
        <v>166</v>
      </c>
      <c r="H32" s="47">
        <v>624.69000000000005</v>
      </c>
      <c r="I32" s="25">
        <v>0</v>
      </c>
      <c r="J32" s="48">
        <v>0</v>
      </c>
      <c r="K32" s="49">
        <v>0.20999999999999999</v>
      </c>
      <c r="L32" s="50">
        <v>0</v>
      </c>
      <c r="M32" s="12"/>
      <c r="N32" s="2"/>
      <c r="O32" s="2"/>
      <c r="P32" s="2"/>
      <c r="Q32" s="33">
        <f>IF(ISNUMBER(K32),IF(H32&gt;0,IF(I32&gt;0,J32,0),0),0)</f>
        <v>0</v>
      </c>
      <c r="R32" s="27">
        <f>IF(ISNUMBER(K32)=FALSE,J32,0)</f>
        <v>0</v>
      </c>
    </row>
    <row r="33" ht="12.75">
      <c r="A33" s="9"/>
      <c r="B33" s="51" t="s">
        <v>48</v>
      </c>
      <c r="C33" s="1"/>
      <c r="D33" s="1"/>
      <c r="E33" s="52" t="s">
        <v>167</v>
      </c>
      <c r="F33" s="1"/>
      <c r="G33" s="1"/>
      <c r="H33" s="43"/>
      <c r="I33" s="1"/>
      <c r="J33" s="43"/>
      <c r="K33" s="1"/>
      <c r="L33" s="1"/>
      <c r="M33" s="12"/>
      <c r="N33" s="2"/>
      <c r="O33" s="2"/>
      <c r="P33" s="2"/>
      <c r="Q33" s="2"/>
    </row>
    <row r="34" ht="12.75">
      <c r="A34" s="9"/>
      <c r="B34" s="51" t="s">
        <v>50</v>
      </c>
      <c r="C34" s="1"/>
      <c r="D34" s="1"/>
      <c r="E34" s="52" t="s">
        <v>168</v>
      </c>
      <c r="F34" s="1"/>
      <c r="G34" s="1"/>
      <c r="H34" s="43"/>
      <c r="I34" s="1"/>
      <c r="J34" s="43"/>
      <c r="K34" s="1"/>
      <c r="L34" s="1"/>
      <c r="M34" s="12"/>
      <c r="N34" s="2"/>
      <c r="O34" s="2"/>
      <c r="P34" s="2"/>
      <c r="Q34" s="2"/>
    </row>
    <row r="35" ht="12.75">
      <c r="A35" s="9"/>
      <c r="B35" s="51" t="s">
        <v>52</v>
      </c>
      <c r="C35" s="1"/>
      <c r="D35" s="1"/>
      <c r="E35" s="52" t="s">
        <v>169</v>
      </c>
      <c r="F35" s="1"/>
      <c r="G35" s="1"/>
      <c r="H35" s="43"/>
      <c r="I35" s="1"/>
      <c r="J35" s="43"/>
      <c r="K35" s="1"/>
      <c r="L35" s="1"/>
      <c r="M35" s="12"/>
      <c r="N35" s="2"/>
      <c r="O35" s="2"/>
      <c r="P35" s="2"/>
      <c r="Q35" s="2"/>
    </row>
    <row r="36" thickBot="1" ht="12.75">
      <c r="A36" s="9"/>
      <c r="B36" s="53" t="s">
        <v>54</v>
      </c>
      <c r="C36" s="54"/>
      <c r="D36" s="54"/>
      <c r="E36" s="55" t="s">
        <v>55</v>
      </c>
      <c r="F36" s="54"/>
      <c r="G36" s="54"/>
      <c r="H36" s="56"/>
      <c r="I36" s="54"/>
      <c r="J36" s="56"/>
      <c r="K36" s="54"/>
      <c r="L36" s="54"/>
      <c r="M36" s="12"/>
      <c r="N36" s="2"/>
      <c r="O36" s="2"/>
      <c r="P36" s="2"/>
      <c r="Q36" s="2"/>
    </row>
    <row r="37" thickTop="1" ht="12.75">
      <c r="A37" s="9"/>
      <c r="B37" s="44">
        <v>2</v>
      </c>
      <c r="C37" s="45" t="s">
        <v>164</v>
      </c>
      <c r="D37" s="45" t="s">
        <v>79</v>
      </c>
      <c r="E37" s="45" t="s">
        <v>165</v>
      </c>
      <c r="F37" s="45" t="s">
        <v>7</v>
      </c>
      <c r="G37" s="46" t="s">
        <v>166</v>
      </c>
      <c r="H37" s="57">
        <v>225</v>
      </c>
      <c r="I37" s="58">
        <v>0</v>
      </c>
      <c r="J37" s="59">
        <v>0</v>
      </c>
      <c r="K37" s="60">
        <v>0.20999999999999999</v>
      </c>
      <c r="L37" s="61">
        <v>0</v>
      </c>
      <c r="M37" s="12"/>
      <c r="N37" s="2"/>
      <c r="O37" s="2"/>
      <c r="P37" s="2"/>
      <c r="Q37" s="33">
        <f>IF(ISNUMBER(K37),IF(H37&gt;0,IF(I37&gt;0,J37,0),0),0)</f>
        <v>0</v>
      </c>
      <c r="R37" s="27">
        <f>IF(ISNUMBER(K37)=FALSE,J37,0)</f>
        <v>0</v>
      </c>
    </row>
    <row r="38" ht="12.75">
      <c r="A38" s="9"/>
      <c r="B38" s="51" t="s">
        <v>48</v>
      </c>
      <c r="C38" s="1"/>
      <c r="D38" s="1"/>
      <c r="E38" s="52" t="s">
        <v>170</v>
      </c>
      <c r="F38" s="1"/>
      <c r="G38" s="1"/>
      <c r="H38" s="43"/>
      <c r="I38" s="1"/>
      <c r="J38" s="43"/>
      <c r="K38" s="1"/>
      <c r="L38" s="1"/>
      <c r="M38" s="12"/>
      <c r="N38" s="2"/>
      <c r="O38" s="2"/>
      <c r="P38" s="2"/>
      <c r="Q38" s="2"/>
    </row>
    <row r="39" ht="12.75">
      <c r="A39" s="9"/>
      <c r="B39" s="51" t="s">
        <v>50</v>
      </c>
      <c r="C39" s="1"/>
      <c r="D39" s="1"/>
      <c r="E39" s="52" t="s">
        <v>171</v>
      </c>
      <c r="F39" s="1"/>
      <c r="G39" s="1"/>
      <c r="H39" s="43"/>
      <c r="I39" s="1"/>
      <c r="J39" s="43"/>
      <c r="K39" s="1"/>
      <c r="L39" s="1"/>
      <c r="M39" s="12"/>
      <c r="N39" s="2"/>
      <c r="O39" s="2"/>
      <c r="P39" s="2"/>
      <c r="Q39" s="2"/>
    </row>
    <row r="40" ht="12.75">
      <c r="A40" s="9"/>
      <c r="B40" s="51" t="s">
        <v>52</v>
      </c>
      <c r="C40" s="1"/>
      <c r="D40" s="1"/>
      <c r="E40" s="52" t="s">
        <v>169</v>
      </c>
      <c r="F40" s="1"/>
      <c r="G40" s="1"/>
      <c r="H40" s="43"/>
      <c r="I40" s="1"/>
      <c r="J40" s="43"/>
      <c r="K40" s="1"/>
      <c r="L40" s="1"/>
      <c r="M40" s="12"/>
      <c r="N40" s="2"/>
      <c r="O40" s="2"/>
      <c r="P40" s="2"/>
      <c r="Q40" s="2"/>
    </row>
    <row r="41" thickBot="1" ht="12.75">
      <c r="A41" s="9"/>
      <c r="B41" s="53" t="s">
        <v>54</v>
      </c>
      <c r="C41" s="54"/>
      <c r="D41" s="54"/>
      <c r="E41" s="55" t="s">
        <v>55</v>
      </c>
      <c r="F41" s="54"/>
      <c r="G41" s="54"/>
      <c r="H41" s="56"/>
      <c r="I41" s="54"/>
      <c r="J41" s="56"/>
      <c r="K41" s="54"/>
      <c r="L41" s="54"/>
      <c r="M41" s="12"/>
      <c r="N41" s="2"/>
      <c r="O41" s="2"/>
      <c r="P41" s="2"/>
      <c r="Q41" s="2"/>
    </row>
    <row r="42" thickTop="1" ht="12.75">
      <c r="A42" s="9"/>
      <c r="B42" s="44">
        <v>3</v>
      </c>
      <c r="C42" s="45" t="s">
        <v>164</v>
      </c>
      <c r="D42" s="45" t="s">
        <v>172</v>
      </c>
      <c r="E42" s="45" t="s">
        <v>165</v>
      </c>
      <c r="F42" s="45" t="s">
        <v>7</v>
      </c>
      <c r="G42" s="46" t="s">
        <v>166</v>
      </c>
      <c r="H42" s="57">
        <v>3.4649999999999999</v>
      </c>
      <c r="I42" s="58">
        <v>0</v>
      </c>
      <c r="J42" s="59">
        <v>0</v>
      </c>
      <c r="K42" s="60">
        <v>0.20999999999999999</v>
      </c>
      <c r="L42" s="61">
        <v>0</v>
      </c>
      <c r="M42" s="12"/>
      <c r="N42" s="2"/>
      <c r="O42" s="2"/>
      <c r="P42" s="2"/>
      <c r="Q42" s="33">
        <f>IF(ISNUMBER(K42),IF(H42&gt;0,IF(I42&gt;0,J42,0),0),0)</f>
        <v>0</v>
      </c>
      <c r="R42" s="27">
        <f>IF(ISNUMBER(K42)=FALSE,J42,0)</f>
        <v>0</v>
      </c>
    </row>
    <row r="43" ht="12.75">
      <c r="A43" s="9"/>
      <c r="B43" s="51" t="s">
        <v>48</v>
      </c>
      <c r="C43" s="1"/>
      <c r="D43" s="1"/>
      <c r="E43" s="52" t="s">
        <v>173</v>
      </c>
      <c r="F43" s="1"/>
      <c r="G43" s="1"/>
      <c r="H43" s="43"/>
      <c r="I43" s="1"/>
      <c r="J43" s="43"/>
      <c r="K43" s="1"/>
      <c r="L43" s="1"/>
      <c r="M43" s="12"/>
      <c r="N43" s="2"/>
      <c r="O43" s="2"/>
      <c r="P43" s="2"/>
      <c r="Q43" s="2"/>
    </row>
    <row r="44" ht="12.75">
      <c r="A44" s="9"/>
      <c r="B44" s="51" t="s">
        <v>50</v>
      </c>
      <c r="C44" s="1"/>
      <c r="D44" s="1"/>
      <c r="E44" s="52" t="s">
        <v>174</v>
      </c>
      <c r="F44" s="1"/>
      <c r="G44" s="1"/>
      <c r="H44" s="43"/>
      <c r="I44" s="1"/>
      <c r="J44" s="43"/>
      <c r="K44" s="1"/>
      <c r="L44" s="1"/>
      <c r="M44" s="12"/>
      <c r="N44" s="2"/>
      <c r="O44" s="2"/>
      <c r="P44" s="2"/>
      <c r="Q44" s="2"/>
    </row>
    <row r="45" ht="12.75">
      <c r="A45" s="9"/>
      <c r="B45" s="51" t="s">
        <v>52</v>
      </c>
      <c r="C45" s="1"/>
      <c r="D45" s="1"/>
      <c r="E45" s="52" t="s">
        <v>169</v>
      </c>
      <c r="F45" s="1"/>
      <c r="G45" s="1"/>
      <c r="H45" s="43"/>
      <c r="I45" s="1"/>
      <c r="J45" s="43"/>
      <c r="K45" s="1"/>
      <c r="L45" s="1"/>
      <c r="M45" s="12"/>
      <c r="N45" s="2"/>
      <c r="O45" s="2"/>
      <c r="P45" s="2"/>
      <c r="Q45" s="2"/>
    </row>
    <row r="46" thickBot="1" ht="12.75">
      <c r="A46" s="9"/>
      <c r="B46" s="53" t="s">
        <v>54</v>
      </c>
      <c r="C46" s="54"/>
      <c r="D46" s="54"/>
      <c r="E46" s="55" t="s">
        <v>55</v>
      </c>
      <c r="F46" s="54"/>
      <c r="G46" s="54"/>
      <c r="H46" s="56"/>
      <c r="I46" s="54"/>
      <c r="J46" s="56"/>
      <c r="K46" s="54"/>
      <c r="L46" s="54"/>
      <c r="M46" s="12"/>
      <c r="N46" s="2"/>
      <c r="O46" s="2"/>
      <c r="P46" s="2"/>
      <c r="Q46" s="2"/>
    </row>
    <row r="47" thickTop="1" ht="12.75">
      <c r="A47" s="9"/>
      <c r="B47" s="44">
        <v>4</v>
      </c>
      <c r="C47" s="45" t="s">
        <v>175</v>
      </c>
      <c r="D47" s="45" t="s">
        <v>7</v>
      </c>
      <c r="E47" s="45" t="s">
        <v>176</v>
      </c>
      <c r="F47" s="45" t="s">
        <v>7</v>
      </c>
      <c r="G47" s="46" t="s">
        <v>47</v>
      </c>
      <c r="H47" s="57">
        <v>1</v>
      </c>
      <c r="I47" s="58">
        <v>0</v>
      </c>
      <c r="J47" s="59">
        <v>0</v>
      </c>
      <c r="K47" s="60">
        <v>0.20999999999999999</v>
      </c>
      <c r="L47" s="61">
        <v>0</v>
      </c>
      <c r="M47" s="12"/>
      <c r="N47" s="2"/>
      <c r="O47" s="2"/>
      <c r="P47" s="2"/>
      <c r="Q47" s="33">
        <f>IF(ISNUMBER(K47),IF(H47&gt;0,IF(I47&gt;0,J47,0),0),0)</f>
        <v>0</v>
      </c>
      <c r="R47" s="27">
        <f>IF(ISNUMBER(K47)=FALSE,J47,0)</f>
        <v>0</v>
      </c>
    </row>
    <row r="48" ht="12.75">
      <c r="A48" s="9"/>
      <c r="B48" s="51" t="s">
        <v>48</v>
      </c>
      <c r="C48" s="1"/>
      <c r="D48" s="1"/>
      <c r="E48" s="52" t="s">
        <v>177</v>
      </c>
      <c r="F48" s="1"/>
      <c r="G48" s="1"/>
      <c r="H48" s="43"/>
      <c r="I48" s="1"/>
      <c r="J48" s="43"/>
      <c r="K48" s="1"/>
      <c r="L48" s="1"/>
      <c r="M48" s="12"/>
      <c r="N48" s="2"/>
      <c r="O48" s="2"/>
      <c r="P48" s="2"/>
      <c r="Q48" s="2"/>
    </row>
    <row r="49" ht="12.75">
      <c r="A49" s="9"/>
      <c r="B49" s="51" t="s">
        <v>50</v>
      </c>
      <c r="C49" s="1"/>
      <c r="D49" s="1"/>
      <c r="E49" s="52" t="s">
        <v>51</v>
      </c>
      <c r="F49" s="1"/>
      <c r="G49" s="1"/>
      <c r="H49" s="43"/>
      <c r="I49" s="1"/>
      <c r="J49" s="43"/>
      <c r="K49" s="1"/>
      <c r="L49" s="1"/>
      <c r="M49" s="12"/>
      <c r="N49" s="2"/>
      <c r="O49" s="2"/>
      <c r="P49" s="2"/>
      <c r="Q49" s="2"/>
    </row>
    <row r="50" ht="12.75">
      <c r="A50" s="9"/>
      <c r="B50" s="51" t="s">
        <v>52</v>
      </c>
      <c r="C50" s="1"/>
      <c r="D50" s="1"/>
      <c r="E50" s="52" t="s">
        <v>178</v>
      </c>
      <c r="F50" s="1"/>
      <c r="G50" s="1"/>
      <c r="H50" s="43"/>
      <c r="I50" s="1"/>
      <c r="J50" s="43"/>
      <c r="K50" s="1"/>
      <c r="L50" s="1"/>
      <c r="M50" s="12"/>
      <c r="N50" s="2"/>
      <c r="O50" s="2"/>
      <c r="P50" s="2"/>
      <c r="Q50" s="2"/>
    </row>
    <row r="51" thickBot="1" ht="12.75">
      <c r="A51" s="9"/>
      <c r="B51" s="53" t="s">
        <v>54</v>
      </c>
      <c r="C51" s="54"/>
      <c r="D51" s="54"/>
      <c r="E51" s="55" t="s">
        <v>55</v>
      </c>
      <c r="F51" s="54"/>
      <c r="G51" s="54"/>
      <c r="H51" s="56"/>
      <c r="I51" s="54"/>
      <c r="J51" s="56"/>
      <c r="K51" s="54"/>
      <c r="L51" s="54"/>
      <c r="M51" s="12"/>
      <c r="N51" s="2"/>
      <c r="O51" s="2"/>
      <c r="P51" s="2"/>
      <c r="Q51" s="2"/>
    </row>
    <row r="52" thickTop="1" ht="12.75">
      <c r="A52" s="9"/>
      <c r="B52" s="44">
        <v>5</v>
      </c>
      <c r="C52" s="45" t="s">
        <v>179</v>
      </c>
      <c r="D52" s="45" t="s">
        <v>7</v>
      </c>
      <c r="E52" s="45" t="s">
        <v>180</v>
      </c>
      <c r="F52" s="45" t="s">
        <v>7</v>
      </c>
      <c r="G52" s="46" t="s">
        <v>47</v>
      </c>
      <c r="H52" s="57">
        <v>1</v>
      </c>
      <c r="I52" s="58">
        <v>0</v>
      </c>
      <c r="J52" s="59">
        <v>0</v>
      </c>
      <c r="K52" s="60">
        <v>0.20999999999999999</v>
      </c>
      <c r="L52" s="61">
        <v>0</v>
      </c>
      <c r="M52" s="12"/>
      <c r="N52" s="2"/>
      <c r="O52" s="2"/>
      <c r="P52" s="2"/>
      <c r="Q52" s="33">
        <f>IF(ISNUMBER(K52),IF(H52&gt;0,IF(I52&gt;0,J52,0),0),0)</f>
        <v>0</v>
      </c>
      <c r="R52" s="27">
        <f>IF(ISNUMBER(K52)=FALSE,J52,0)</f>
        <v>0</v>
      </c>
    </row>
    <row r="53" ht="12.75">
      <c r="A53" s="9"/>
      <c r="B53" s="51" t="s">
        <v>48</v>
      </c>
      <c r="C53" s="1"/>
      <c r="D53" s="1"/>
      <c r="E53" s="52" t="s">
        <v>181</v>
      </c>
      <c r="F53" s="1"/>
      <c r="G53" s="1"/>
      <c r="H53" s="43"/>
      <c r="I53" s="1"/>
      <c r="J53" s="43"/>
      <c r="K53" s="1"/>
      <c r="L53" s="1"/>
      <c r="M53" s="12"/>
      <c r="N53" s="2"/>
      <c r="O53" s="2"/>
      <c r="P53" s="2"/>
      <c r="Q53" s="2"/>
    </row>
    <row r="54" ht="12.75">
      <c r="A54" s="9"/>
      <c r="B54" s="51" t="s">
        <v>50</v>
      </c>
      <c r="C54" s="1"/>
      <c r="D54" s="1"/>
      <c r="E54" s="52" t="s">
        <v>51</v>
      </c>
      <c r="F54" s="1"/>
      <c r="G54" s="1"/>
      <c r="H54" s="43"/>
      <c r="I54" s="1"/>
      <c r="J54" s="43"/>
      <c r="K54" s="1"/>
      <c r="L54" s="1"/>
      <c r="M54" s="12"/>
      <c r="N54" s="2"/>
      <c r="O54" s="2"/>
      <c r="P54" s="2"/>
      <c r="Q54" s="2"/>
    </row>
    <row r="55" ht="12.75">
      <c r="A55" s="9"/>
      <c r="B55" s="51" t="s">
        <v>52</v>
      </c>
      <c r="C55" s="1"/>
      <c r="D55" s="1"/>
      <c r="E55" s="52" t="s">
        <v>182</v>
      </c>
      <c r="F55" s="1"/>
      <c r="G55" s="1"/>
      <c r="H55" s="43"/>
      <c r="I55" s="1"/>
      <c r="J55" s="43"/>
      <c r="K55" s="1"/>
      <c r="L55" s="1"/>
      <c r="M55" s="12"/>
      <c r="N55" s="2"/>
      <c r="O55" s="2"/>
      <c r="P55" s="2"/>
      <c r="Q55" s="2"/>
    </row>
    <row r="56" thickBot="1" ht="12.75">
      <c r="A56" s="9"/>
      <c r="B56" s="53" t="s">
        <v>54</v>
      </c>
      <c r="C56" s="54"/>
      <c r="D56" s="54"/>
      <c r="E56" s="55" t="s">
        <v>55</v>
      </c>
      <c r="F56" s="54"/>
      <c r="G56" s="54"/>
      <c r="H56" s="56"/>
      <c r="I56" s="54"/>
      <c r="J56" s="56"/>
      <c r="K56" s="54"/>
      <c r="L56" s="54"/>
      <c r="M56" s="12"/>
      <c r="N56" s="2"/>
      <c r="O56" s="2"/>
      <c r="P56" s="2"/>
      <c r="Q56" s="2"/>
    </row>
    <row r="57" thickTop="1" ht="12.75">
      <c r="A57" s="9"/>
      <c r="B57" s="44">
        <v>6</v>
      </c>
      <c r="C57" s="45" t="s">
        <v>183</v>
      </c>
      <c r="D57" s="45" t="s">
        <v>7</v>
      </c>
      <c r="E57" s="45" t="s">
        <v>184</v>
      </c>
      <c r="F57" s="45" t="s">
        <v>7</v>
      </c>
      <c r="G57" s="46" t="s">
        <v>47</v>
      </c>
      <c r="H57" s="57">
        <v>1</v>
      </c>
      <c r="I57" s="58">
        <v>0</v>
      </c>
      <c r="J57" s="59">
        <v>0</v>
      </c>
      <c r="K57" s="60">
        <v>0.20999999999999999</v>
      </c>
      <c r="L57" s="61">
        <v>0</v>
      </c>
      <c r="M57" s="12"/>
      <c r="N57" s="2"/>
      <c r="O57" s="2"/>
      <c r="P57" s="2"/>
      <c r="Q57" s="33">
        <f>IF(ISNUMBER(K57),IF(H57&gt;0,IF(I57&gt;0,J57,0),0),0)</f>
        <v>0</v>
      </c>
      <c r="R57" s="27">
        <f>IF(ISNUMBER(K57)=FALSE,J57,0)</f>
        <v>0</v>
      </c>
    </row>
    <row r="58" ht="12.75">
      <c r="A58" s="9"/>
      <c r="B58" s="51" t="s">
        <v>48</v>
      </c>
      <c r="C58" s="1"/>
      <c r="D58" s="1"/>
      <c r="E58" s="52" t="s">
        <v>185</v>
      </c>
      <c r="F58" s="1"/>
      <c r="G58" s="1"/>
      <c r="H58" s="43"/>
      <c r="I58" s="1"/>
      <c r="J58" s="43"/>
      <c r="K58" s="1"/>
      <c r="L58" s="1"/>
      <c r="M58" s="12"/>
      <c r="N58" s="2"/>
      <c r="O58" s="2"/>
      <c r="P58" s="2"/>
      <c r="Q58" s="2"/>
    </row>
    <row r="59" ht="12.75">
      <c r="A59" s="9"/>
      <c r="B59" s="51" t="s">
        <v>50</v>
      </c>
      <c r="C59" s="1"/>
      <c r="D59" s="1"/>
      <c r="E59" s="52" t="s">
        <v>51</v>
      </c>
      <c r="F59" s="1"/>
      <c r="G59" s="1"/>
      <c r="H59" s="43"/>
      <c r="I59" s="1"/>
      <c r="J59" s="43"/>
      <c r="K59" s="1"/>
      <c r="L59" s="1"/>
      <c r="M59" s="12"/>
      <c r="N59" s="2"/>
      <c r="O59" s="2"/>
      <c r="P59" s="2"/>
      <c r="Q59" s="2"/>
    </row>
    <row r="60" ht="12.75">
      <c r="A60" s="9"/>
      <c r="B60" s="51" t="s">
        <v>52</v>
      </c>
      <c r="C60" s="1"/>
      <c r="D60" s="1"/>
      <c r="E60" s="52" t="s">
        <v>186</v>
      </c>
      <c r="F60" s="1"/>
      <c r="G60" s="1"/>
      <c r="H60" s="43"/>
      <c r="I60" s="1"/>
      <c r="J60" s="43"/>
      <c r="K60" s="1"/>
      <c r="L60" s="1"/>
      <c r="M60" s="12"/>
      <c r="N60" s="2"/>
      <c r="O60" s="2"/>
      <c r="P60" s="2"/>
      <c r="Q60" s="2"/>
    </row>
    <row r="61" thickBot="1" ht="12.75">
      <c r="A61" s="9"/>
      <c r="B61" s="53" t="s">
        <v>54</v>
      </c>
      <c r="C61" s="54"/>
      <c r="D61" s="54"/>
      <c r="E61" s="55" t="s">
        <v>55</v>
      </c>
      <c r="F61" s="54"/>
      <c r="G61" s="54"/>
      <c r="H61" s="56"/>
      <c r="I61" s="54"/>
      <c r="J61" s="56"/>
      <c r="K61" s="54"/>
      <c r="L61" s="54"/>
      <c r="M61" s="12"/>
      <c r="N61" s="2"/>
      <c r="O61" s="2"/>
      <c r="P61" s="2"/>
      <c r="Q61" s="2"/>
    </row>
    <row r="62" thickTop="1" ht="12.75">
      <c r="A62" s="9"/>
      <c r="B62" s="44">
        <v>7</v>
      </c>
      <c r="C62" s="45" t="s">
        <v>187</v>
      </c>
      <c r="D62" s="45" t="s">
        <v>7</v>
      </c>
      <c r="E62" s="45" t="s">
        <v>188</v>
      </c>
      <c r="F62" s="45" t="s">
        <v>7</v>
      </c>
      <c r="G62" s="46" t="s">
        <v>47</v>
      </c>
      <c r="H62" s="57">
        <v>1</v>
      </c>
      <c r="I62" s="58">
        <v>0</v>
      </c>
      <c r="J62" s="59">
        <v>0</v>
      </c>
      <c r="K62" s="60">
        <v>0.20999999999999999</v>
      </c>
      <c r="L62" s="61">
        <v>0</v>
      </c>
      <c r="M62" s="12"/>
      <c r="N62" s="2"/>
      <c r="O62" s="2"/>
      <c r="P62" s="2"/>
      <c r="Q62" s="33">
        <f>IF(ISNUMBER(K62),IF(H62&gt;0,IF(I62&gt;0,J62,0),0),0)</f>
        <v>0</v>
      </c>
      <c r="R62" s="27">
        <f>IF(ISNUMBER(K62)=FALSE,J62,0)</f>
        <v>0</v>
      </c>
    </row>
    <row r="63" ht="12.75">
      <c r="A63" s="9"/>
      <c r="B63" s="51" t="s">
        <v>48</v>
      </c>
      <c r="C63" s="1"/>
      <c r="D63" s="1"/>
      <c r="E63" s="52" t="s">
        <v>189</v>
      </c>
      <c r="F63" s="1"/>
      <c r="G63" s="1"/>
      <c r="H63" s="43"/>
      <c r="I63" s="1"/>
      <c r="J63" s="43"/>
      <c r="K63" s="1"/>
      <c r="L63" s="1"/>
      <c r="M63" s="12"/>
      <c r="N63" s="2"/>
      <c r="O63" s="2"/>
      <c r="P63" s="2"/>
      <c r="Q63" s="2"/>
    </row>
    <row r="64" ht="12.75">
      <c r="A64" s="9"/>
      <c r="B64" s="51" t="s">
        <v>50</v>
      </c>
      <c r="C64" s="1"/>
      <c r="D64" s="1"/>
      <c r="E64" s="52" t="s">
        <v>51</v>
      </c>
      <c r="F64" s="1"/>
      <c r="G64" s="1"/>
      <c r="H64" s="43"/>
      <c r="I64" s="1"/>
      <c r="J64" s="43"/>
      <c r="K64" s="1"/>
      <c r="L64" s="1"/>
      <c r="M64" s="12"/>
      <c r="N64" s="2"/>
      <c r="O64" s="2"/>
      <c r="P64" s="2"/>
      <c r="Q64" s="2"/>
    </row>
    <row r="65" ht="12.75">
      <c r="A65" s="9"/>
      <c r="B65" s="51" t="s">
        <v>52</v>
      </c>
      <c r="C65" s="1"/>
      <c r="D65" s="1"/>
      <c r="E65" s="52" t="s">
        <v>186</v>
      </c>
      <c r="F65" s="1"/>
      <c r="G65" s="1"/>
      <c r="H65" s="43"/>
      <c r="I65" s="1"/>
      <c r="J65" s="43"/>
      <c r="K65" s="1"/>
      <c r="L65" s="1"/>
      <c r="M65" s="12"/>
      <c r="N65" s="2"/>
      <c r="O65" s="2"/>
      <c r="P65" s="2"/>
      <c r="Q65" s="2"/>
    </row>
    <row r="66" thickBot="1" ht="12.75">
      <c r="A66" s="9"/>
      <c r="B66" s="53" t="s">
        <v>54</v>
      </c>
      <c r="C66" s="54"/>
      <c r="D66" s="54"/>
      <c r="E66" s="55" t="s">
        <v>55</v>
      </c>
      <c r="F66" s="54"/>
      <c r="G66" s="54"/>
      <c r="H66" s="56"/>
      <c r="I66" s="54"/>
      <c r="J66" s="56"/>
      <c r="K66" s="54"/>
      <c r="L66" s="54"/>
      <c r="M66" s="12"/>
      <c r="N66" s="2"/>
      <c r="O66" s="2"/>
      <c r="P66" s="2"/>
      <c r="Q66" s="2"/>
    </row>
    <row r="67" thickTop="1" ht="12.75">
      <c r="A67" s="9"/>
      <c r="B67" s="44">
        <v>8</v>
      </c>
      <c r="C67" s="45" t="s">
        <v>190</v>
      </c>
      <c r="D67" s="45" t="s">
        <v>7</v>
      </c>
      <c r="E67" s="45" t="s">
        <v>191</v>
      </c>
      <c r="F67" s="45" t="s">
        <v>7</v>
      </c>
      <c r="G67" s="46" t="s">
        <v>47</v>
      </c>
      <c r="H67" s="57">
        <v>1</v>
      </c>
      <c r="I67" s="58">
        <v>0</v>
      </c>
      <c r="J67" s="59">
        <v>0</v>
      </c>
      <c r="K67" s="60">
        <v>0.20999999999999999</v>
      </c>
      <c r="L67" s="61">
        <v>0</v>
      </c>
      <c r="M67" s="12"/>
      <c r="N67" s="2"/>
      <c r="O67" s="2"/>
      <c r="P67" s="2"/>
      <c r="Q67" s="33">
        <f>IF(ISNUMBER(K67),IF(H67&gt;0,IF(I67&gt;0,J67,0),0),0)</f>
        <v>0</v>
      </c>
      <c r="R67" s="27">
        <f>IF(ISNUMBER(K67)=FALSE,J67,0)</f>
        <v>0</v>
      </c>
    </row>
    <row r="68" ht="12.75">
      <c r="A68" s="9"/>
      <c r="B68" s="51" t="s">
        <v>48</v>
      </c>
      <c r="C68" s="1"/>
      <c r="D68" s="1"/>
      <c r="E68" s="52" t="s">
        <v>192</v>
      </c>
      <c r="F68" s="1"/>
      <c r="G68" s="1"/>
      <c r="H68" s="43"/>
      <c r="I68" s="1"/>
      <c r="J68" s="43"/>
      <c r="K68" s="1"/>
      <c r="L68" s="1"/>
      <c r="M68" s="12"/>
      <c r="N68" s="2"/>
      <c r="O68" s="2"/>
      <c r="P68" s="2"/>
      <c r="Q68" s="2"/>
    </row>
    <row r="69" ht="12.75">
      <c r="A69" s="9"/>
      <c r="B69" s="51" t="s">
        <v>50</v>
      </c>
      <c r="C69" s="1"/>
      <c r="D69" s="1"/>
      <c r="E69" s="52" t="s">
        <v>51</v>
      </c>
      <c r="F69" s="1"/>
      <c r="G69" s="1"/>
      <c r="H69" s="43"/>
      <c r="I69" s="1"/>
      <c r="J69" s="43"/>
      <c r="K69" s="1"/>
      <c r="L69" s="1"/>
      <c r="M69" s="12"/>
      <c r="N69" s="2"/>
      <c r="O69" s="2"/>
      <c r="P69" s="2"/>
      <c r="Q69" s="2"/>
    </row>
    <row r="70" ht="12.75">
      <c r="A70" s="9"/>
      <c r="B70" s="51" t="s">
        <v>52</v>
      </c>
      <c r="C70" s="1"/>
      <c r="D70" s="1"/>
      <c r="E70" s="52" t="s">
        <v>193</v>
      </c>
      <c r="F70" s="1"/>
      <c r="G70" s="1"/>
      <c r="H70" s="43"/>
      <c r="I70" s="1"/>
      <c r="J70" s="43"/>
      <c r="K70" s="1"/>
      <c r="L70" s="1"/>
      <c r="M70" s="12"/>
      <c r="N70" s="2"/>
      <c r="O70" s="2"/>
      <c r="P70" s="2"/>
      <c r="Q70" s="2"/>
    </row>
    <row r="71" thickBot="1" ht="12.75">
      <c r="A71" s="9"/>
      <c r="B71" s="53" t="s">
        <v>54</v>
      </c>
      <c r="C71" s="54"/>
      <c r="D71" s="54"/>
      <c r="E71" s="55" t="s">
        <v>55</v>
      </c>
      <c r="F71" s="54"/>
      <c r="G71" s="54"/>
      <c r="H71" s="56"/>
      <c r="I71" s="54"/>
      <c r="J71" s="56"/>
      <c r="K71" s="54"/>
      <c r="L71" s="54"/>
      <c r="M71" s="12"/>
      <c r="N71" s="2"/>
      <c r="O71" s="2"/>
      <c r="P71" s="2"/>
      <c r="Q71" s="2"/>
    </row>
    <row r="72" thickTop="1" thickBot="1" ht="25" customHeight="1">
      <c r="A72" s="9"/>
      <c r="B72" s="1"/>
      <c r="C72" s="62">
        <v>0</v>
      </c>
      <c r="D72" s="1"/>
      <c r="E72" s="62" t="s">
        <v>31</v>
      </c>
      <c r="F72" s="1"/>
      <c r="G72" s="63" t="s">
        <v>65</v>
      </c>
      <c r="H72" s="64">
        <v>0</v>
      </c>
      <c r="I72" s="63" t="s">
        <v>66</v>
      </c>
      <c r="J72" s="65">
        <f>(L72-H72)</f>
        <v>0</v>
      </c>
      <c r="K72" s="63" t="s">
        <v>67</v>
      </c>
      <c r="L72" s="66">
        <v>0</v>
      </c>
      <c r="M72" s="12"/>
      <c r="N72" s="2"/>
      <c r="O72" s="2"/>
      <c r="P72" s="2"/>
      <c r="Q72" s="33">
        <f>0+Q32+Q37+Q42+Q47+Q52+Q57+Q62+Q67</f>
        <v>0</v>
      </c>
      <c r="R72" s="27">
        <f>0+R32+R37+R42+R47+R52+R57+R62+R67</f>
        <v>0</v>
      </c>
      <c r="S72" s="67">
        <f>Q72*(1+J72)+R72</f>
        <v>0</v>
      </c>
    </row>
    <row r="73" thickTop="1" thickBot="1" ht="25" customHeight="1">
      <c r="A73" s="9"/>
      <c r="B73" s="68"/>
      <c r="C73" s="68"/>
      <c r="D73" s="68"/>
      <c r="E73" s="68"/>
      <c r="F73" s="68"/>
      <c r="G73" s="69" t="s">
        <v>68</v>
      </c>
      <c r="H73" s="70">
        <v>0</v>
      </c>
      <c r="I73" s="69" t="s">
        <v>69</v>
      </c>
      <c r="J73" s="71">
        <v>0</v>
      </c>
      <c r="K73" s="69" t="s">
        <v>70</v>
      </c>
      <c r="L73" s="72">
        <v>0</v>
      </c>
      <c r="M73" s="12"/>
      <c r="N73" s="2"/>
      <c r="O73" s="2"/>
      <c r="P73" s="2"/>
      <c r="Q73" s="2"/>
    </row>
    <row r="74" ht="40" customHeight="1">
      <c r="A74" s="9"/>
      <c r="B74" s="73" t="s">
        <v>71</v>
      </c>
      <c r="C74" s="1"/>
      <c r="D74" s="1"/>
      <c r="E74" s="1"/>
      <c r="F74" s="1"/>
      <c r="G74" s="1"/>
      <c r="H74" s="43"/>
      <c r="I74" s="1"/>
      <c r="J74" s="43"/>
      <c r="K74" s="1"/>
      <c r="L74" s="1"/>
      <c r="M74" s="12"/>
      <c r="N74" s="2"/>
      <c r="O74" s="2"/>
      <c r="P74" s="2"/>
      <c r="Q74" s="2"/>
    </row>
    <row r="75" ht="12.75">
      <c r="A75" s="9"/>
      <c r="B75" s="44">
        <v>9</v>
      </c>
      <c r="C75" s="45" t="s">
        <v>194</v>
      </c>
      <c r="D75" s="45" t="s">
        <v>7</v>
      </c>
      <c r="E75" s="45" t="s">
        <v>195</v>
      </c>
      <c r="F75" s="45" t="s">
        <v>7</v>
      </c>
      <c r="G75" s="46" t="s">
        <v>85</v>
      </c>
      <c r="H75" s="47">
        <v>101</v>
      </c>
      <c r="I75" s="25">
        <v>0</v>
      </c>
      <c r="J75" s="48">
        <v>0</v>
      </c>
      <c r="K75" s="49">
        <v>0.20999999999999999</v>
      </c>
      <c r="L75" s="50">
        <v>0</v>
      </c>
      <c r="M75" s="12"/>
      <c r="N75" s="2"/>
      <c r="O75" s="2"/>
      <c r="P75" s="2"/>
      <c r="Q75" s="33">
        <f>IF(ISNUMBER(K75),IF(H75&gt;0,IF(I75&gt;0,J75,0),0),0)</f>
        <v>0</v>
      </c>
      <c r="R75" s="27">
        <f>IF(ISNUMBER(K75)=FALSE,J75,0)</f>
        <v>0</v>
      </c>
    </row>
    <row r="76" ht="12.75">
      <c r="A76" s="9"/>
      <c r="B76" s="51" t="s">
        <v>48</v>
      </c>
      <c r="C76" s="1"/>
      <c r="D76" s="1"/>
      <c r="E76" s="52" t="s">
        <v>196</v>
      </c>
      <c r="F76" s="1"/>
      <c r="G76" s="1"/>
      <c r="H76" s="43"/>
      <c r="I76" s="1"/>
      <c r="J76" s="43"/>
      <c r="K76" s="1"/>
      <c r="L76" s="1"/>
      <c r="M76" s="12"/>
      <c r="N76" s="2"/>
      <c r="O76" s="2"/>
      <c r="P76" s="2"/>
      <c r="Q76" s="2"/>
    </row>
    <row r="77" ht="12.75">
      <c r="A77" s="9"/>
      <c r="B77" s="51" t="s">
        <v>50</v>
      </c>
      <c r="C77" s="1"/>
      <c r="D77" s="1"/>
      <c r="E77" s="52" t="s">
        <v>197</v>
      </c>
      <c r="F77" s="1"/>
      <c r="G77" s="1"/>
      <c r="H77" s="43"/>
      <c r="I77" s="1"/>
      <c r="J77" s="43"/>
      <c r="K77" s="1"/>
      <c r="L77" s="1"/>
      <c r="M77" s="12"/>
      <c r="N77" s="2"/>
      <c r="O77" s="2"/>
      <c r="P77" s="2"/>
      <c r="Q77" s="2"/>
    </row>
    <row r="78" ht="12.75">
      <c r="A78" s="9"/>
      <c r="B78" s="51" t="s">
        <v>52</v>
      </c>
      <c r="C78" s="1"/>
      <c r="D78" s="1"/>
      <c r="E78" s="52" t="s">
        <v>198</v>
      </c>
      <c r="F78" s="1"/>
      <c r="G78" s="1"/>
      <c r="H78" s="43"/>
      <c r="I78" s="1"/>
      <c r="J78" s="43"/>
      <c r="K78" s="1"/>
      <c r="L78" s="1"/>
      <c r="M78" s="12"/>
      <c r="N78" s="2"/>
      <c r="O78" s="2"/>
      <c r="P78" s="2"/>
      <c r="Q78" s="2"/>
    </row>
    <row r="79" thickBot="1" ht="12.75">
      <c r="A79" s="9"/>
      <c r="B79" s="53" t="s">
        <v>54</v>
      </c>
      <c r="C79" s="54"/>
      <c r="D79" s="54"/>
      <c r="E79" s="55" t="s">
        <v>55</v>
      </c>
      <c r="F79" s="54"/>
      <c r="G79" s="54"/>
      <c r="H79" s="56"/>
      <c r="I79" s="54"/>
      <c r="J79" s="56"/>
      <c r="K79" s="54"/>
      <c r="L79" s="54"/>
      <c r="M79" s="12"/>
      <c r="N79" s="2"/>
      <c r="O79" s="2"/>
      <c r="P79" s="2"/>
      <c r="Q79" s="2"/>
    </row>
    <row r="80" thickTop="1" ht="12.75">
      <c r="A80" s="9"/>
      <c r="B80" s="44">
        <v>10</v>
      </c>
      <c r="C80" s="45" t="s">
        <v>199</v>
      </c>
      <c r="D80" s="45" t="s">
        <v>7</v>
      </c>
      <c r="E80" s="45" t="s">
        <v>200</v>
      </c>
      <c r="F80" s="45" t="s">
        <v>7</v>
      </c>
      <c r="G80" s="46" t="s">
        <v>109</v>
      </c>
      <c r="H80" s="57">
        <v>42</v>
      </c>
      <c r="I80" s="58">
        <v>0</v>
      </c>
      <c r="J80" s="59">
        <v>0</v>
      </c>
      <c r="K80" s="60">
        <v>0.20999999999999999</v>
      </c>
      <c r="L80" s="61">
        <v>0</v>
      </c>
      <c r="M80" s="12"/>
      <c r="N80" s="2"/>
      <c r="O80" s="2"/>
      <c r="P80" s="2"/>
      <c r="Q80" s="33">
        <f>IF(ISNUMBER(K80),IF(H80&gt;0,IF(I80&gt;0,J80,0),0),0)</f>
        <v>0</v>
      </c>
      <c r="R80" s="27">
        <f>IF(ISNUMBER(K80)=FALSE,J80,0)</f>
        <v>0</v>
      </c>
    </row>
    <row r="81" ht="12.75">
      <c r="A81" s="9"/>
      <c r="B81" s="51" t="s">
        <v>48</v>
      </c>
      <c r="C81" s="1"/>
      <c r="D81" s="1"/>
      <c r="E81" s="52" t="s">
        <v>201</v>
      </c>
      <c r="F81" s="1"/>
      <c r="G81" s="1"/>
      <c r="H81" s="43"/>
      <c r="I81" s="1"/>
      <c r="J81" s="43"/>
      <c r="K81" s="1"/>
      <c r="L81" s="1"/>
      <c r="M81" s="12"/>
      <c r="N81" s="2"/>
      <c r="O81" s="2"/>
      <c r="P81" s="2"/>
      <c r="Q81" s="2"/>
    </row>
    <row r="82" ht="12.75">
      <c r="A82" s="9"/>
      <c r="B82" s="51" t="s">
        <v>50</v>
      </c>
      <c r="C82" s="1"/>
      <c r="D82" s="1"/>
      <c r="E82" s="52" t="s">
        <v>202</v>
      </c>
      <c r="F82" s="1"/>
      <c r="G82" s="1"/>
      <c r="H82" s="43"/>
      <c r="I82" s="1"/>
      <c r="J82" s="43"/>
      <c r="K82" s="1"/>
      <c r="L82" s="1"/>
      <c r="M82" s="12"/>
      <c r="N82" s="2"/>
      <c r="O82" s="2"/>
      <c r="P82" s="2"/>
      <c r="Q82" s="2"/>
    </row>
    <row r="83" ht="12.75">
      <c r="A83" s="9"/>
      <c r="B83" s="51" t="s">
        <v>52</v>
      </c>
      <c r="C83" s="1"/>
      <c r="D83" s="1"/>
      <c r="E83" s="52" t="s">
        <v>78</v>
      </c>
      <c r="F83" s="1"/>
      <c r="G83" s="1"/>
      <c r="H83" s="43"/>
      <c r="I83" s="1"/>
      <c r="J83" s="43"/>
      <c r="K83" s="1"/>
      <c r="L83" s="1"/>
      <c r="M83" s="12"/>
      <c r="N83" s="2"/>
      <c r="O83" s="2"/>
      <c r="P83" s="2"/>
      <c r="Q83" s="2"/>
    </row>
    <row r="84" thickBot="1" ht="12.75">
      <c r="A84" s="9"/>
      <c r="B84" s="53" t="s">
        <v>54</v>
      </c>
      <c r="C84" s="54"/>
      <c r="D84" s="54"/>
      <c r="E84" s="55" t="s">
        <v>55</v>
      </c>
      <c r="F84" s="54"/>
      <c r="G84" s="54"/>
      <c r="H84" s="56"/>
      <c r="I84" s="54"/>
      <c r="J84" s="56"/>
      <c r="K84" s="54"/>
      <c r="L84" s="54"/>
      <c r="M84" s="12"/>
      <c r="N84" s="2"/>
      <c r="O84" s="2"/>
      <c r="P84" s="2"/>
      <c r="Q84" s="2"/>
    </row>
    <row r="85" thickTop="1" ht="12.75">
      <c r="A85" s="9"/>
      <c r="B85" s="44">
        <v>11</v>
      </c>
      <c r="C85" s="45" t="s">
        <v>72</v>
      </c>
      <c r="D85" s="45" t="s">
        <v>7</v>
      </c>
      <c r="E85" s="45" t="s">
        <v>74</v>
      </c>
      <c r="F85" s="45" t="s">
        <v>7</v>
      </c>
      <c r="G85" s="46" t="s">
        <v>75</v>
      </c>
      <c r="H85" s="57">
        <v>25.600000000000001</v>
      </c>
      <c r="I85" s="58">
        <v>0</v>
      </c>
      <c r="J85" s="59">
        <v>0</v>
      </c>
      <c r="K85" s="60">
        <v>0.20999999999999999</v>
      </c>
      <c r="L85" s="61">
        <v>0</v>
      </c>
      <c r="M85" s="12"/>
      <c r="N85" s="2"/>
      <c r="O85" s="2"/>
      <c r="P85" s="2"/>
      <c r="Q85" s="33">
        <f>IF(ISNUMBER(K85),IF(H85&gt;0,IF(I85&gt;0,J85,0),0),0)</f>
        <v>0</v>
      </c>
      <c r="R85" s="27">
        <f>IF(ISNUMBER(K85)=FALSE,J85,0)</f>
        <v>0</v>
      </c>
    </row>
    <row r="86" ht="12.75">
      <c r="A86" s="9"/>
      <c r="B86" s="51" t="s">
        <v>48</v>
      </c>
      <c r="C86" s="1"/>
      <c r="D86" s="1"/>
      <c r="E86" s="52" t="s">
        <v>203</v>
      </c>
      <c r="F86" s="1"/>
      <c r="G86" s="1"/>
      <c r="H86" s="43"/>
      <c r="I86" s="1"/>
      <c r="J86" s="43"/>
      <c r="K86" s="1"/>
      <c r="L86" s="1"/>
      <c r="M86" s="12"/>
      <c r="N86" s="2"/>
      <c r="O86" s="2"/>
      <c r="P86" s="2"/>
      <c r="Q86" s="2"/>
    </row>
    <row r="87" ht="12.75">
      <c r="A87" s="9"/>
      <c r="B87" s="51" t="s">
        <v>50</v>
      </c>
      <c r="C87" s="1"/>
      <c r="D87" s="1"/>
      <c r="E87" s="52" t="s">
        <v>204</v>
      </c>
      <c r="F87" s="1"/>
      <c r="G87" s="1"/>
      <c r="H87" s="43"/>
      <c r="I87" s="1"/>
      <c r="J87" s="43"/>
      <c r="K87" s="1"/>
      <c r="L87" s="1"/>
      <c r="M87" s="12"/>
      <c r="N87" s="2"/>
      <c r="O87" s="2"/>
      <c r="P87" s="2"/>
      <c r="Q87" s="2"/>
    </row>
    <row r="88" ht="12.75">
      <c r="A88" s="9"/>
      <c r="B88" s="51" t="s">
        <v>52</v>
      </c>
      <c r="C88" s="1"/>
      <c r="D88" s="1"/>
      <c r="E88" s="52" t="s">
        <v>78</v>
      </c>
      <c r="F88" s="1"/>
      <c r="G88" s="1"/>
      <c r="H88" s="43"/>
      <c r="I88" s="1"/>
      <c r="J88" s="43"/>
      <c r="K88" s="1"/>
      <c r="L88" s="1"/>
      <c r="M88" s="12"/>
      <c r="N88" s="2"/>
      <c r="O88" s="2"/>
      <c r="P88" s="2"/>
      <c r="Q88" s="2"/>
    </row>
    <row r="89" thickBot="1" ht="12.75">
      <c r="A89" s="9"/>
      <c r="B89" s="53" t="s">
        <v>54</v>
      </c>
      <c r="C89" s="54"/>
      <c r="D89" s="54"/>
      <c r="E89" s="55" t="s">
        <v>55</v>
      </c>
      <c r="F89" s="54"/>
      <c r="G89" s="54"/>
      <c r="H89" s="56"/>
      <c r="I89" s="54"/>
      <c r="J89" s="56"/>
      <c r="K89" s="54"/>
      <c r="L89" s="54"/>
      <c r="M89" s="12"/>
      <c r="N89" s="2"/>
      <c r="O89" s="2"/>
      <c r="P89" s="2"/>
      <c r="Q89" s="2"/>
    </row>
    <row r="90" thickTop="1" ht="12.75">
      <c r="A90" s="9"/>
      <c r="B90" s="44">
        <v>12</v>
      </c>
      <c r="C90" s="45" t="s">
        <v>205</v>
      </c>
      <c r="D90" s="45" t="s">
        <v>73</v>
      </c>
      <c r="E90" s="45" t="s">
        <v>206</v>
      </c>
      <c r="F90" s="45" t="s">
        <v>7</v>
      </c>
      <c r="G90" s="46" t="s">
        <v>75</v>
      </c>
      <c r="H90" s="57">
        <v>347.05000000000001</v>
      </c>
      <c r="I90" s="58">
        <v>0</v>
      </c>
      <c r="J90" s="59">
        <v>0</v>
      </c>
      <c r="K90" s="60">
        <v>0.20999999999999999</v>
      </c>
      <c r="L90" s="61">
        <v>0</v>
      </c>
      <c r="M90" s="12"/>
      <c r="N90" s="2"/>
      <c r="O90" s="2"/>
      <c r="P90" s="2"/>
      <c r="Q90" s="33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1" t="s">
        <v>48</v>
      </c>
      <c r="C91" s="1"/>
      <c r="D91" s="1"/>
      <c r="E91" s="52" t="s">
        <v>207</v>
      </c>
      <c r="F91" s="1"/>
      <c r="G91" s="1"/>
      <c r="H91" s="43"/>
      <c r="I91" s="1"/>
      <c r="J91" s="43"/>
      <c r="K91" s="1"/>
      <c r="L91" s="1"/>
      <c r="M91" s="12"/>
      <c r="N91" s="2"/>
      <c r="O91" s="2"/>
      <c r="P91" s="2"/>
      <c r="Q91" s="2"/>
    </row>
    <row r="92" ht="12.75">
      <c r="A92" s="9"/>
      <c r="B92" s="51" t="s">
        <v>50</v>
      </c>
      <c r="C92" s="1"/>
      <c r="D92" s="1"/>
      <c r="E92" s="52" t="s">
        <v>208</v>
      </c>
      <c r="F92" s="1"/>
      <c r="G92" s="1"/>
      <c r="H92" s="43"/>
      <c r="I92" s="1"/>
      <c r="J92" s="43"/>
      <c r="K92" s="1"/>
      <c r="L92" s="1"/>
      <c r="M92" s="12"/>
      <c r="N92" s="2"/>
      <c r="O92" s="2"/>
      <c r="P92" s="2"/>
      <c r="Q92" s="2"/>
    </row>
    <row r="93" ht="12.75">
      <c r="A93" s="9"/>
      <c r="B93" s="51" t="s">
        <v>52</v>
      </c>
      <c r="C93" s="1"/>
      <c r="D93" s="1"/>
      <c r="E93" s="52" t="s">
        <v>209</v>
      </c>
      <c r="F93" s="1"/>
      <c r="G93" s="1"/>
      <c r="H93" s="43"/>
      <c r="I93" s="1"/>
      <c r="J93" s="43"/>
      <c r="K93" s="1"/>
      <c r="L93" s="1"/>
      <c r="M93" s="12"/>
      <c r="N93" s="2"/>
      <c r="O93" s="2"/>
      <c r="P93" s="2"/>
      <c r="Q93" s="2"/>
    </row>
    <row r="94" thickBot="1" ht="12.75">
      <c r="A94" s="9"/>
      <c r="B94" s="53" t="s">
        <v>54</v>
      </c>
      <c r="C94" s="54"/>
      <c r="D94" s="54"/>
      <c r="E94" s="55" t="s">
        <v>55</v>
      </c>
      <c r="F94" s="54"/>
      <c r="G94" s="54"/>
      <c r="H94" s="56"/>
      <c r="I94" s="54"/>
      <c r="J94" s="56"/>
      <c r="K94" s="54"/>
      <c r="L94" s="54"/>
      <c r="M94" s="12"/>
      <c r="N94" s="2"/>
      <c r="O94" s="2"/>
      <c r="P94" s="2"/>
      <c r="Q94" s="2"/>
    </row>
    <row r="95" thickTop="1" ht="12.75">
      <c r="A95" s="9"/>
      <c r="B95" s="44">
        <v>13</v>
      </c>
      <c r="C95" s="45" t="s">
        <v>205</v>
      </c>
      <c r="D95" s="45" t="s">
        <v>79</v>
      </c>
      <c r="E95" s="45" t="s">
        <v>206</v>
      </c>
      <c r="F95" s="45" t="s">
        <v>7</v>
      </c>
      <c r="G95" s="46" t="s">
        <v>75</v>
      </c>
      <c r="H95" s="57">
        <v>125</v>
      </c>
      <c r="I95" s="58">
        <v>0</v>
      </c>
      <c r="J95" s="59">
        <v>0</v>
      </c>
      <c r="K95" s="60">
        <v>0.20999999999999999</v>
      </c>
      <c r="L95" s="61">
        <v>0</v>
      </c>
      <c r="M95" s="12"/>
      <c r="N95" s="2"/>
      <c r="O95" s="2"/>
      <c r="P95" s="2"/>
      <c r="Q95" s="33">
        <f>IF(ISNUMBER(K95),IF(H95&gt;0,IF(I95&gt;0,J95,0),0),0)</f>
        <v>0</v>
      </c>
      <c r="R95" s="27">
        <f>IF(ISNUMBER(K95)=FALSE,J95,0)</f>
        <v>0</v>
      </c>
    </row>
    <row r="96" ht="12.75">
      <c r="A96" s="9"/>
      <c r="B96" s="51" t="s">
        <v>48</v>
      </c>
      <c r="C96" s="1"/>
      <c r="D96" s="1"/>
      <c r="E96" s="52" t="s">
        <v>210</v>
      </c>
      <c r="F96" s="1"/>
      <c r="G96" s="1"/>
      <c r="H96" s="43"/>
      <c r="I96" s="1"/>
      <c r="J96" s="43"/>
      <c r="K96" s="1"/>
      <c r="L96" s="1"/>
      <c r="M96" s="12"/>
      <c r="N96" s="2"/>
      <c r="O96" s="2"/>
      <c r="P96" s="2"/>
      <c r="Q96" s="2"/>
    </row>
    <row r="97" ht="12.75">
      <c r="A97" s="9"/>
      <c r="B97" s="51" t="s">
        <v>50</v>
      </c>
      <c r="C97" s="1"/>
      <c r="D97" s="1"/>
      <c r="E97" s="52" t="s">
        <v>211</v>
      </c>
      <c r="F97" s="1"/>
      <c r="G97" s="1"/>
      <c r="H97" s="43"/>
      <c r="I97" s="1"/>
      <c r="J97" s="43"/>
      <c r="K97" s="1"/>
      <c r="L97" s="1"/>
      <c r="M97" s="12"/>
      <c r="N97" s="2"/>
      <c r="O97" s="2"/>
      <c r="P97" s="2"/>
      <c r="Q97" s="2"/>
    </row>
    <row r="98" ht="12.75">
      <c r="A98" s="9"/>
      <c r="B98" s="51" t="s">
        <v>52</v>
      </c>
      <c r="C98" s="1"/>
      <c r="D98" s="1"/>
      <c r="E98" s="52" t="s">
        <v>209</v>
      </c>
      <c r="F98" s="1"/>
      <c r="G98" s="1"/>
      <c r="H98" s="43"/>
      <c r="I98" s="1"/>
      <c r="J98" s="43"/>
      <c r="K98" s="1"/>
      <c r="L98" s="1"/>
      <c r="M98" s="12"/>
      <c r="N98" s="2"/>
      <c r="O98" s="2"/>
      <c r="P98" s="2"/>
      <c r="Q98" s="2"/>
    </row>
    <row r="99" thickBot="1" ht="12.75">
      <c r="A99" s="9"/>
      <c r="B99" s="53" t="s">
        <v>54</v>
      </c>
      <c r="C99" s="54"/>
      <c r="D99" s="54"/>
      <c r="E99" s="55" t="s">
        <v>55</v>
      </c>
      <c r="F99" s="54"/>
      <c r="G99" s="54"/>
      <c r="H99" s="56"/>
      <c r="I99" s="54"/>
      <c r="J99" s="56"/>
      <c r="K99" s="54"/>
      <c r="L99" s="54"/>
      <c r="M99" s="12"/>
      <c r="N99" s="2"/>
      <c r="O99" s="2"/>
      <c r="P99" s="2"/>
      <c r="Q99" s="2"/>
    </row>
    <row r="100" thickTop="1" ht="12.75">
      <c r="A100" s="9"/>
      <c r="B100" s="44">
        <v>14</v>
      </c>
      <c r="C100" s="45" t="s">
        <v>212</v>
      </c>
      <c r="D100" s="45" t="s">
        <v>73</v>
      </c>
      <c r="E100" s="45" t="s">
        <v>213</v>
      </c>
      <c r="F100" s="45" t="s">
        <v>7</v>
      </c>
      <c r="G100" s="46" t="s">
        <v>75</v>
      </c>
      <c r="H100" s="57">
        <v>347.05000000000001</v>
      </c>
      <c r="I100" s="58">
        <v>0</v>
      </c>
      <c r="J100" s="59">
        <v>0</v>
      </c>
      <c r="K100" s="60">
        <v>0.20999999999999999</v>
      </c>
      <c r="L100" s="61">
        <v>0</v>
      </c>
      <c r="M100" s="12"/>
      <c r="N100" s="2"/>
      <c r="O100" s="2"/>
      <c r="P100" s="2"/>
      <c r="Q100" s="33">
        <f>IF(ISNUMBER(K100),IF(H100&gt;0,IF(I100&gt;0,J100,0),0),0)</f>
        <v>0</v>
      </c>
      <c r="R100" s="27">
        <f>IF(ISNUMBER(K100)=FALSE,J100,0)</f>
        <v>0</v>
      </c>
    </row>
    <row r="101" ht="12.75">
      <c r="A101" s="9"/>
      <c r="B101" s="51" t="s">
        <v>48</v>
      </c>
      <c r="C101" s="1"/>
      <c r="D101" s="1"/>
      <c r="E101" s="52" t="s">
        <v>214</v>
      </c>
      <c r="F101" s="1"/>
      <c r="G101" s="1"/>
      <c r="H101" s="43"/>
      <c r="I101" s="1"/>
      <c r="J101" s="43"/>
      <c r="K101" s="1"/>
      <c r="L101" s="1"/>
      <c r="M101" s="12"/>
      <c r="N101" s="2"/>
      <c r="O101" s="2"/>
      <c r="P101" s="2"/>
      <c r="Q101" s="2"/>
    </row>
    <row r="102" ht="12.75">
      <c r="A102" s="9"/>
      <c r="B102" s="51" t="s">
        <v>50</v>
      </c>
      <c r="C102" s="1"/>
      <c r="D102" s="1"/>
      <c r="E102" s="52" t="s">
        <v>215</v>
      </c>
      <c r="F102" s="1"/>
      <c r="G102" s="1"/>
      <c r="H102" s="43"/>
      <c r="I102" s="1"/>
      <c r="J102" s="43"/>
      <c r="K102" s="1"/>
      <c r="L102" s="1"/>
      <c r="M102" s="12"/>
      <c r="N102" s="2"/>
      <c r="O102" s="2"/>
      <c r="P102" s="2"/>
      <c r="Q102" s="2"/>
    </row>
    <row r="103" ht="12.75">
      <c r="A103" s="9"/>
      <c r="B103" s="51" t="s">
        <v>52</v>
      </c>
      <c r="C103" s="1"/>
      <c r="D103" s="1"/>
      <c r="E103" s="52" t="s">
        <v>216</v>
      </c>
      <c r="F103" s="1"/>
      <c r="G103" s="1"/>
      <c r="H103" s="43"/>
      <c r="I103" s="1"/>
      <c r="J103" s="43"/>
      <c r="K103" s="1"/>
      <c r="L103" s="1"/>
      <c r="M103" s="12"/>
      <c r="N103" s="2"/>
      <c r="O103" s="2"/>
      <c r="P103" s="2"/>
      <c r="Q103" s="2"/>
    </row>
    <row r="104" thickBot="1" ht="12.75">
      <c r="A104" s="9"/>
      <c r="B104" s="53" t="s">
        <v>54</v>
      </c>
      <c r="C104" s="54"/>
      <c r="D104" s="54"/>
      <c r="E104" s="55" t="s">
        <v>55</v>
      </c>
      <c r="F104" s="54"/>
      <c r="G104" s="54"/>
      <c r="H104" s="56"/>
      <c r="I104" s="54"/>
      <c r="J104" s="56"/>
      <c r="K104" s="54"/>
      <c r="L104" s="54"/>
      <c r="M104" s="12"/>
      <c r="N104" s="2"/>
      <c r="O104" s="2"/>
      <c r="P104" s="2"/>
      <c r="Q104" s="2"/>
    </row>
    <row r="105" thickTop="1" ht="12.75">
      <c r="A105" s="9"/>
      <c r="B105" s="44">
        <v>15</v>
      </c>
      <c r="C105" s="45" t="s">
        <v>212</v>
      </c>
      <c r="D105" s="45" t="s">
        <v>79</v>
      </c>
      <c r="E105" s="45" t="s">
        <v>213</v>
      </c>
      <c r="F105" s="45" t="s">
        <v>7</v>
      </c>
      <c r="G105" s="46" t="s">
        <v>75</v>
      </c>
      <c r="H105" s="57">
        <v>125</v>
      </c>
      <c r="I105" s="58">
        <v>0</v>
      </c>
      <c r="J105" s="59">
        <v>0</v>
      </c>
      <c r="K105" s="60">
        <v>0.20999999999999999</v>
      </c>
      <c r="L105" s="61">
        <v>0</v>
      </c>
      <c r="M105" s="12"/>
      <c r="N105" s="2"/>
      <c r="O105" s="2"/>
      <c r="P105" s="2"/>
      <c r="Q105" s="33">
        <f>IF(ISNUMBER(K105),IF(H105&gt;0,IF(I105&gt;0,J105,0),0),0)</f>
        <v>0</v>
      </c>
      <c r="R105" s="27">
        <f>IF(ISNUMBER(K105)=FALSE,J105,0)</f>
        <v>0</v>
      </c>
    </row>
    <row r="106" ht="12.75">
      <c r="A106" s="9"/>
      <c r="B106" s="51" t="s">
        <v>48</v>
      </c>
      <c r="C106" s="1"/>
      <c r="D106" s="1"/>
      <c r="E106" s="52" t="s">
        <v>217</v>
      </c>
      <c r="F106" s="1"/>
      <c r="G106" s="1"/>
      <c r="H106" s="43"/>
      <c r="I106" s="1"/>
      <c r="J106" s="43"/>
      <c r="K106" s="1"/>
      <c r="L106" s="1"/>
      <c r="M106" s="12"/>
      <c r="N106" s="2"/>
      <c r="O106" s="2"/>
      <c r="P106" s="2"/>
      <c r="Q106" s="2"/>
    </row>
    <row r="107" ht="12.75">
      <c r="A107" s="9"/>
      <c r="B107" s="51" t="s">
        <v>50</v>
      </c>
      <c r="C107" s="1"/>
      <c r="D107" s="1"/>
      <c r="E107" s="52" t="s">
        <v>218</v>
      </c>
      <c r="F107" s="1"/>
      <c r="G107" s="1"/>
      <c r="H107" s="43"/>
      <c r="I107" s="1"/>
      <c r="J107" s="43"/>
      <c r="K107" s="1"/>
      <c r="L107" s="1"/>
      <c r="M107" s="12"/>
      <c r="N107" s="2"/>
      <c r="O107" s="2"/>
      <c r="P107" s="2"/>
      <c r="Q107" s="2"/>
    </row>
    <row r="108" ht="12.75">
      <c r="A108" s="9"/>
      <c r="B108" s="51" t="s">
        <v>52</v>
      </c>
      <c r="C108" s="1"/>
      <c r="D108" s="1"/>
      <c r="E108" s="52" t="s">
        <v>216</v>
      </c>
      <c r="F108" s="1"/>
      <c r="G108" s="1"/>
      <c r="H108" s="43"/>
      <c r="I108" s="1"/>
      <c r="J108" s="43"/>
      <c r="K108" s="1"/>
      <c r="L108" s="1"/>
      <c r="M108" s="12"/>
      <c r="N108" s="2"/>
      <c r="O108" s="2"/>
      <c r="P108" s="2"/>
      <c r="Q108" s="2"/>
    </row>
    <row r="109" thickBot="1" ht="12.75">
      <c r="A109" s="9"/>
      <c r="B109" s="53" t="s">
        <v>54</v>
      </c>
      <c r="C109" s="54"/>
      <c r="D109" s="54"/>
      <c r="E109" s="55" t="s">
        <v>55</v>
      </c>
      <c r="F109" s="54"/>
      <c r="G109" s="54"/>
      <c r="H109" s="56"/>
      <c r="I109" s="54"/>
      <c r="J109" s="56"/>
      <c r="K109" s="54"/>
      <c r="L109" s="54"/>
      <c r="M109" s="12"/>
      <c r="N109" s="2"/>
      <c r="O109" s="2"/>
      <c r="P109" s="2"/>
      <c r="Q109" s="2"/>
    </row>
    <row r="110" thickTop="1" thickBot="1" ht="25" customHeight="1">
      <c r="A110" s="9"/>
      <c r="B110" s="1"/>
      <c r="C110" s="62">
        <v>1</v>
      </c>
      <c r="D110" s="1"/>
      <c r="E110" s="62" t="s">
        <v>32</v>
      </c>
      <c r="F110" s="1"/>
      <c r="G110" s="63" t="s">
        <v>65</v>
      </c>
      <c r="H110" s="64">
        <v>0</v>
      </c>
      <c r="I110" s="63" t="s">
        <v>66</v>
      </c>
      <c r="J110" s="65">
        <f>(L110-H110)</f>
        <v>0</v>
      </c>
      <c r="K110" s="63" t="s">
        <v>67</v>
      </c>
      <c r="L110" s="66">
        <v>0</v>
      </c>
      <c r="M110" s="12"/>
      <c r="N110" s="2"/>
      <c r="O110" s="2"/>
      <c r="P110" s="2"/>
      <c r="Q110" s="33">
        <f>0+Q75+Q80+Q85+Q90+Q95+Q100+Q105</f>
        <v>0</v>
      </c>
      <c r="R110" s="27">
        <f>0+R75+R80+R85+R90+R95+R100+R105</f>
        <v>0</v>
      </c>
      <c r="S110" s="67">
        <f>Q110*(1+J110)+R110</f>
        <v>0</v>
      </c>
    </row>
    <row r="111" thickTop="1" thickBot="1" ht="25" customHeight="1">
      <c r="A111" s="9"/>
      <c r="B111" s="68"/>
      <c r="C111" s="68"/>
      <c r="D111" s="68"/>
      <c r="E111" s="68"/>
      <c r="F111" s="68"/>
      <c r="G111" s="69" t="s">
        <v>68</v>
      </c>
      <c r="H111" s="70">
        <v>0</v>
      </c>
      <c r="I111" s="69" t="s">
        <v>69</v>
      </c>
      <c r="J111" s="71">
        <v>0</v>
      </c>
      <c r="K111" s="69" t="s">
        <v>70</v>
      </c>
      <c r="L111" s="72">
        <v>0</v>
      </c>
      <c r="M111" s="12"/>
      <c r="N111" s="2"/>
      <c r="O111" s="2"/>
      <c r="P111" s="2"/>
      <c r="Q111" s="2"/>
    </row>
    <row r="112" ht="40" customHeight="1">
      <c r="A112" s="9"/>
      <c r="B112" s="73" t="s">
        <v>219</v>
      </c>
      <c r="C112" s="1"/>
      <c r="D112" s="1"/>
      <c r="E112" s="1"/>
      <c r="F112" s="1"/>
      <c r="G112" s="1"/>
      <c r="H112" s="43"/>
      <c r="I112" s="1"/>
      <c r="J112" s="43"/>
      <c r="K112" s="1"/>
      <c r="L112" s="1"/>
      <c r="M112" s="12"/>
      <c r="N112" s="2"/>
      <c r="O112" s="2"/>
      <c r="P112" s="2"/>
      <c r="Q112" s="2"/>
    </row>
    <row r="113" ht="12.75">
      <c r="A113" s="9"/>
      <c r="B113" s="44">
        <v>16</v>
      </c>
      <c r="C113" s="45" t="s">
        <v>220</v>
      </c>
      <c r="D113" s="45" t="s">
        <v>7</v>
      </c>
      <c r="E113" s="45" t="s">
        <v>221</v>
      </c>
      <c r="F113" s="45" t="s">
        <v>7</v>
      </c>
      <c r="G113" s="46" t="s">
        <v>75</v>
      </c>
      <c r="H113" s="47">
        <v>125</v>
      </c>
      <c r="I113" s="25">
        <v>0</v>
      </c>
      <c r="J113" s="48">
        <v>0</v>
      </c>
      <c r="K113" s="49">
        <v>0.20999999999999999</v>
      </c>
      <c r="L113" s="50">
        <v>0</v>
      </c>
      <c r="M113" s="12"/>
      <c r="N113" s="2"/>
      <c r="O113" s="2"/>
      <c r="P113" s="2"/>
      <c r="Q113" s="33">
        <f>IF(ISNUMBER(K113),IF(H113&gt;0,IF(I113&gt;0,J113,0),0),0)</f>
        <v>0</v>
      </c>
      <c r="R113" s="27">
        <f>IF(ISNUMBER(K113)=FALSE,J113,0)</f>
        <v>0</v>
      </c>
    </row>
    <row r="114" ht="12.75">
      <c r="A114" s="9"/>
      <c r="B114" s="51" t="s">
        <v>48</v>
      </c>
      <c r="C114" s="1"/>
      <c r="D114" s="1"/>
      <c r="E114" s="52" t="s">
        <v>222</v>
      </c>
      <c r="F114" s="1"/>
      <c r="G114" s="1"/>
      <c r="H114" s="43"/>
      <c r="I114" s="1"/>
      <c r="J114" s="43"/>
      <c r="K114" s="1"/>
      <c r="L114" s="1"/>
      <c r="M114" s="12"/>
      <c r="N114" s="2"/>
      <c r="O114" s="2"/>
      <c r="P114" s="2"/>
      <c r="Q114" s="2"/>
    </row>
    <row r="115" ht="12.75">
      <c r="A115" s="9"/>
      <c r="B115" s="51" t="s">
        <v>50</v>
      </c>
      <c r="C115" s="1"/>
      <c r="D115" s="1"/>
      <c r="E115" s="52" t="s">
        <v>223</v>
      </c>
      <c r="F115" s="1"/>
      <c r="G115" s="1"/>
      <c r="H115" s="43"/>
      <c r="I115" s="1"/>
      <c r="J115" s="43"/>
      <c r="K115" s="1"/>
      <c r="L115" s="1"/>
      <c r="M115" s="12"/>
      <c r="N115" s="2"/>
      <c r="O115" s="2"/>
      <c r="P115" s="2"/>
      <c r="Q115" s="2"/>
    </row>
    <row r="116" ht="12.75">
      <c r="A116" s="9"/>
      <c r="B116" s="51" t="s">
        <v>52</v>
      </c>
      <c r="C116" s="1"/>
      <c r="D116" s="1"/>
      <c r="E116" s="52" t="s">
        <v>224</v>
      </c>
      <c r="F116" s="1"/>
      <c r="G116" s="1"/>
      <c r="H116" s="43"/>
      <c r="I116" s="1"/>
      <c r="J116" s="43"/>
      <c r="K116" s="1"/>
      <c r="L116" s="1"/>
      <c r="M116" s="12"/>
      <c r="N116" s="2"/>
      <c r="O116" s="2"/>
      <c r="P116" s="2"/>
      <c r="Q116" s="2"/>
    </row>
    <row r="117" thickBot="1" ht="12.75">
      <c r="A117" s="9"/>
      <c r="B117" s="53" t="s">
        <v>54</v>
      </c>
      <c r="C117" s="54"/>
      <c r="D117" s="54"/>
      <c r="E117" s="55" t="s">
        <v>55</v>
      </c>
      <c r="F117" s="54"/>
      <c r="G117" s="54"/>
      <c r="H117" s="56"/>
      <c r="I117" s="54"/>
      <c r="J117" s="56"/>
      <c r="K117" s="54"/>
      <c r="L117" s="54"/>
      <c r="M117" s="12"/>
      <c r="N117" s="2"/>
      <c r="O117" s="2"/>
      <c r="P117" s="2"/>
      <c r="Q117" s="2"/>
    </row>
    <row r="118" thickTop="1" thickBot="1" ht="25" customHeight="1">
      <c r="A118" s="9"/>
      <c r="B118" s="1"/>
      <c r="C118" s="62">
        <v>2</v>
      </c>
      <c r="D118" s="1"/>
      <c r="E118" s="62" t="s">
        <v>162</v>
      </c>
      <c r="F118" s="1"/>
      <c r="G118" s="63" t="s">
        <v>65</v>
      </c>
      <c r="H118" s="64">
        <v>0</v>
      </c>
      <c r="I118" s="63" t="s">
        <v>66</v>
      </c>
      <c r="J118" s="65">
        <f>(L118-H118)</f>
        <v>0</v>
      </c>
      <c r="K118" s="63" t="s">
        <v>67</v>
      </c>
      <c r="L118" s="66">
        <v>0</v>
      </c>
      <c r="M118" s="12"/>
      <c r="N118" s="2"/>
      <c r="O118" s="2"/>
      <c r="P118" s="2"/>
      <c r="Q118" s="33">
        <f>0+Q113</f>
        <v>0</v>
      </c>
      <c r="R118" s="27">
        <f>0+R113</f>
        <v>0</v>
      </c>
      <c r="S118" s="67">
        <f>Q118*(1+J118)+R118</f>
        <v>0</v>
      </c>
    </row>
    <row r="119" thickTop="1" thickBot="1" ht="25" customHeight="1">
      <c r="A119" s="9"/>
      <c r="B119" s="68"/>
      <c r="C119" s="68"/>
      <c r="D119" s="68"/>
      <c r="E119" s="68"/>
      <c r="F119" s="68"/>
      <c r="G119" s="69" t="s">
        <v>68</v>
      </c>
      <c r="H119" s="70">
        <v>0</v>
      </c>
      <c r="I119" s="69" t="s">
        <v>69</v>
      </c>
      <c r="J119" s="71">
        <v>0</v>
      </c>
      <c r="K119" s="69" t="s">
        <v>70</v>
      </c>
      <c r="L119" s="72">
        <v>0</v>
      </c>
      <c r="M119" s="12"/>
      <c r="N119" s="2"/>
      <c r="O119" s="2"/>
      <c r="P119" s="2"/>
      <c r="Q119" s="2"/>
    </row>
    <row r="120" ht="40" customHeight="1">
      <c r="A120" s="9"/>
      <c r="B120" s="73" t="s">
        <v>225</v>
      </c>
      <c r="C120" s="1"/>
      <c r="D120" s="1"/>
      <c r="E120" s="1"/>
      <c r="F120" s="1"/>
      <c r="G120" s="1"/>
      <c r="H120" s="43"/>
      <c r="I120" s="1"/>
      <c r="J120" s="43"/>
      <c r="K120" s="1"/>
      <c r="L120" s="1"/>
      <c r="M120" s="12"/>
      <c r="N120" s="2"/>
      <c r="O120" s="2"/>
      <c r="P120" s="2"/>
      <c r="Q120" s="2"/>
    </row>
    <row r="121" ht="12.75">
      <c r="A121" s="9"/>
      <c r="B121" s="44">
        <v>17</v>
      </c>
      <c r="C121" s="45" t="s">
        <v>226</v>
      </c>
      <c r="D121" s="45"/>
      <c r="E121" s="45" t="s">
        <v>227</v>
      </c>
      <c r="F121" s="45" t="s">
        <v>7</v>
      </c>
      <c r="G121" s="46" t="s">
        <v>75</v>
      </c>
      <c r="H121" s="47">
        <v>43.799999999999997</v>
      </c>
      <c r="I121" s="25">
        <v>0</v>
      </c>
      <c r="J121" s="48">
        <v>0</v>
      </c>
      <c r="K121" s="49">
        <v>0.20999999999999999</v>
      </c>
      <c r="L121" s="50">
        <v>0</v>
      </c>
      <c r="M121" s="12"/>
      <c r="N121" s="2"/>
      <c r="O121" s="2"/>
      <c r="P121" s="2"/>
      <c r="Q121" s="33">
        <f>IF(ISNUMBER(K121),IF(H121&gt;0,IF(I121&gt;0,J121,0),0),0)</f>
        <v>0</v>
      </c>
      <c r="R121" s="27">
        <f>IF(ISNUMBER(K121)=FALSE,J121,0)</f>
        <v>0</v>
      </c>
    </row>
    <row r="122" ht="12.75">
      <c r="A122" s="9"/>
      <c r="B122" s="51" t="s">
        <v>48</v>
      </c>
      <c r="C122" s="1"/>
      <c r="D122" s="1"/>
      <c r="E122" s="52" t="s">
        <v>228</v>
      </c>
      <c r="F122" s="1"/>
      <c r="G122" s="1"/>
      <c r="H122" s="43"/>
      <c r="I122" s="1"/>
      <c r="J122" s="43"/>
      <c r="K122" s="1"/>
      <c r="L122" s="1"/>
      <c r="M122" s="12"/>
      <c r="N122" s="2"/>
      <c r="O122" s="2"/>
      <c r="P122" s="2"/>
      <c r="Q122" s="2"/>
    </row>
    <row r="123" ht="12.75">
      <c r="A123" s="9"/>
      <c r="B123" s="51" t="s">
        <v>50</v>
      </c>
      <c r="C123" s="1"/>
      <c r="D123" s="1"/>
      <c r="E123" s="52" t="s">
        <v>229</v>
      </c>
      <c r="F123" s="1"/>
      <c r="G123" s="1"/>
      <c r="H123" s="43"/>
      <c r="I123" s="1"/>
      <c r="J123" s="43"/>
      <c r="K123" s="1"/>
      <c r="L123" s="1"/>
      <c r="M123" s="12"/>
      <c r="N123" s="2"/>
      <c r="O123" s="2"/>
      <c r="P123" s="2"/>
      <c r="Q123" s="2"/>
    </row>
    <row r="124" ht="12.75">
      <c r="A124" s="9"/>
      <c r="B124" s="51" t="s">
        <v>52</v>
      </c>
      <c r="C124" s="1"/>
      <c r="D124" s="1"/>
      <c r="E124" s="52" t="s">
        <v>230</v>
      </c>
      <c r="F124" s="1"/>
      <c r="G124" s="1"/>
      <c r="H124" s="43"/>
      <c r="I124" s="1"/>
      <c r="J124" s="43"/>
      <c r="K124" s="1"/>
      <c r="L124" s="1"/>
      <c r="M124" s="12"/>
      <c r="N124" s="2"/>
      <c r="O124" s="2"/>
      <c r="P124" s="2"/>
      <c r="Q124" s="2"/>
    </row>
    <row r="125" thickBot="1" ht="12.75">
      <c r="A125" s="9"/>
      <c r="B125" s="53" t="s">
        <v>54</v>
      </c>
      <c r="C125" s="54"/>
      <c r="D125" s="54"/>
      <c r="E125" s="55" t="s">
        <v>55</v>
      </c>
      <c r="F125" s="54"/>
      <c r="G125" s="54"/>
      <c r="H125" s="56"/>
      <c r="I125" s="54"/>
      <c r="J125" s="56"/>
      <c r="K125" s="54"/>
      <c r="L125" s="54"/>
      <c r="M125" s="12"/>
      <c r="N125" s="2"/>
      <c r="O125" s="2"/>
      <c r="P125" s="2"/>
      <c r="Q125" s="2"/>
    </row>
    <row r="126" thickTop="1" thickBot="1" ht="25" customHeight="1">
      <c r="A126" s="9"/>
      <c r="B126" s="1"/>
      <c r="C126" s="62">
        <v>4</v>
      </c>
      <c r="D126" s="1"/>
      <c r="E126" s="62" t="s">
        <v>163</v>
      </c>
      <c r="F126" s="1"/>
      <c r="G126" s="63" t="s">
        <v>65</v>
      </c>
      <c r="H126" s="64">
        <v>0</v>
      </c>
      <c r="I126" s="63" t="s">
        <v>66</v>
      </c>
      <c r="J126" s="65">
        <f>(L126-H126)</f>
        <v>0</v>
      </c>
      <c r="K126" s="63" t="s">
        <v>67</v>
      </c>
      <c r="L126" s="66">
        <v>0</v>
      </c>
      <c r="M126" s="12"/>
      <c r="N126" s="2"/>
      <c r="O126" s="2"/>
      <c r="P126" s="2"/>
      <c r="Q126" s="33">
        <f>0+Q121</f>
        <v>0</v>
      </c>
      <c r="R126" s="27">
        <f>0+R121</f>
        <v>0</v>
      </c>
      <c r="S126" s="67">
        <f>Q126*(1+J126)+R126</f>
        <v>0</v>
      </c>
    </row>
    <row r="127" thickTop="1" thickBot="1" ht="25" customHeight="1">
      <c r="A127" s="9"/>
      <c r="B127" s="68"/>
      <c r="C127" s="68"/>
      <c r="D127" s="68"/>
      <c r="E127" s="68"/>
      <c r="F127" s="68"/>
      <c r="G127" s="69" t="s">
        <v>68</v>
      </c>
      <c r="H127" s="70">
        <v>0</v>
      </c>
      <c r="I127" s="69" t="s">
        <v>69</v>
      </c>
      <c r="J127" s="71">
        <v>0</v>
      </c>
      <c r="K127" s="69" t="s">
        <v>70</v>
      </c>
      <c r="L127" s="72">
        <v>0</v>
      </c>
      <c r="M127" s="12"/>
      <c r="N127" s="2"/>
      <c r="O127" s="2"/>
      <c r="P127" s="2"/>
      <c r="Q127" s="2"/>
    </row>
    <row r="128" ht="40" customHeight="1">
      <c r="A128" s="9"/>
      <c r="B128" s="73" t="s">
        <v>82</v>
      </c>
      <c r="C128" s="1"/>
      <c r="D128" s="1"/>
      <c r="E128" s="1"/>
      <c r="F128" s="1"/>
      <c r="G128" s="1"/>
      <c r="H128" s="43"/>
      <c r="I128" s="1"/>
      <c r="J128" s="43"/>
      <c r="K128" s="1"/>
      <c r="L128" s="1"/>
      <c r="M128" s="12"/>
      <c r="N128" s="2"/>
      <c r="O128" s="2"/>
      <c r="P128" s="2"/>
      <c r="Q128" s="2"/>
    </row>
    <row r="129" ht="12.75">
      <c r="A129" s="9"/>
      <c r="B129" s="44">
        <v>18</v>
      </c>
      <c r="C129" s="45" t="s">
        <v>231</v>
      </c>
      <c r="D129" s="45" t="s">
        <v>73</v>
      </c>
      <c r="E129" s="45" t="s">
        <v>232</v>
      </c>
      <c r="F129" s="45" t="s">
        <v>7</v>
      </c>
      <c r="G129" s="46" t="s">
        <v>85</v>
      </c>
      <c r="H129" s="47">
        <v>537.5</v>
      </c>
      <c r="I129" s="25">
        <v>0</v>
      </c>
      <c r="J129" s="48">
        <v>0</v>
      </c>
      <c r="K129" s="49">
        <v>0.20999999999999999</v>
      </c>
      <c r="L129" s="50">
        <v>0</v>
      </c>
      <c r="M129" s="12"/>
      <c r="N129" s="2"/>
      <c r="O129" s="2"/>
      <c r="P129" s="2"/>
      <c r="Q129" s="33">
        <f>IF(ISNUMBER(K129),IF(H129&gt;0,IF(I129&gt;0,J129,0),0),0)</f>
        <v>0</v>
      </c>
      <c r="R129" s="27">
        <f>IF(ISNUMBER(K129)=FALSE,J129,0)</f>
        <v>0</v>
      </c>
    </row>
    <row r="130" ht="12.75">
      <c r="A130" s="9"/>
      <c r="B130" s="51" t="s">
        <v>48</v>
      </c>
      <c r="C130" s="1"/>
      <c r="D130" s="1"/>
      <c r="E130" s="52" t="s">
        <v>233</v>
      </c>
      <c r="F130" s="1"/>
      <c r="G130" s="1"/>
      <c r="H130" s="43"/>
      <c r="I130" s="1"/>
      <c r="J130" s="43"/>
      <c r="K130" s="1"/>
      <c r="L130" s="1"/>
      <c r="M130" s="12"/>
      <c r="N130" s="2"/>
      <c r="O130" s="2"/>
      <c r="P130" s="2"/>
      <c r="Q130" s="2"/>
    </row>
    <row r="131" ht="12.75">
      <c r="A131" s="9"/>
      <c r="B131" s="51" t="s">
        <v>50</v>
      </c>
      <c r="C131" s="1"/>
      <c r="D131" s="1"/>
      <c r="E131" s="52" t="s">
        <v>234</v>
      </c>
      <c r="F131" s="1"/>
      <c r="G131" s="1"/>
      <c r="H131" s="43"/>
      <c r="I131" s="1"/>
      <c r="J131" s="43"/>
      <c r="K131" s="1"/>
      <c r="L131" s="1"/>
      <c r="M131" s="12"/>
      <c r="N131" s="2"/>
      <c r="O131" s="2"/>
      <c r="P131" s="2"/>
      <c r="Q131" s="2"/>
    </row>
    <row r="132" ht="12.75">
      <c r="A132" s="9"/>
      <c r="B132" s="51" t="s">
        <v>52</v>
      </c>
      <c r="C132" s="1"/>
      <c r="D132" s="1"/>
      <c r="E132" s="52" t="s">
        <v>235</v>
      </c>
      <c r="F132" s="1"/>
      <c r="G132" s="1"/>
      <c r="H132" s="43"/>
      <c r="I132" s="1"/>
      <c r="J132" s="43"/>
      <c r="K132" s="1"/>
      <c r="L132" s="1"/>
      <c r="M132" s="12"/>
      <c r="N132" s="2"/>
      <c r="O132" s="2"/>
      <c r="P132" s="2"/>
      <c r="Q132" s="2"/>
    </row>
    <row r="133" thickBot="1" ht="12.75">
      <c r="A133" s="9"/>
      <c r="B133" s="53" t="s">
        <v>54</v>
      </c>
      <c r="C133" s="54"/>
      <c r="D133" s="54"/>
      <c r="E133" s="55" t="s">
        <v>55</v>
      </c>
      <c r="F133" s="54"/>
      <c r="G133" s="54"/>
      <c r="H133" s="56"/>
      <c r="I133" s="54"/>
      <c r="J133" s="56"/>
      <c r="K133" s="54"/>
      <c r="L133" s="54"/>
      <c r="M133" s="12"/>
      <c r="N133" s="2"/>
      <c r="O133" s="2"/>
      <c r="P133" s="2"/>
      <c r="Q133" s="2"/>
    </row>
    <row r="134" thickTop="1" ht="12.75">
      <c r="A134" s="9"/>
      <c r="B134" s="44">
        <v>19</v>
      </c>
      <c r="C134" s="45" t="s">
        <v>231</v>
      </c>
      <c r="D134" s="45" t="s">
        <v>79</v>
      </c>
      <c r="E134" s="45" t="s">
        <v>232</v>
      </c>
      <c r="F134" s="45" t="s">
        <v>7</v>
      </c>
      <c r="G134" s="46" t="s">
        <v>85</v>
      </c>
      <c r="H134" s="57">
        <v>49</v>
      </c>
      <c r="I134" s="58">
        <v>0</v>
      </c>
      <c r="J134" s="59">
        <v>0</v>
      </c>
      <c r="K134" s="60">
        <v>0.20999999999999999</v>
      </c>
      <c r="L134" s="61">
        <v>0</v>
      </c>
      <c r="M134" s="12"/>
      <c r="N134" s="2"/>
      <c r="O134" s="2"/>
      <c r="P134" s="2"/>
      <c r="Q134" s="33">
        <f>IF(ISNUMBER(K134),IF(H134&gt;0,IF(I134&gt;0,J134,0),0),0)</f>
        <v>0</v>
      </c>
      <c r="R134" s="27">
        <f>IF(ISNUMBER(K134)=FALSE,J134,0)</f>
        <v>0</v>
      </c>
    </row>
    <row r="135" ht="12.75">
      <c r="A135" s="9"/>
      <c r="B135" s="51" t="s">
        <v>48</v>
      </c>
      <c r="C135" s="1"/>
      <c r="D135" s="1"/>
      <c r="E135" s="52" t="s">
        <v>236</v>
      </c>
      <c r="F135" s="1"/>
      <c r="G135" s="1"/>
      <c r="H135" s="43"/>
      <c r="I135" s="1"/>
      <c r="J135" s="43"/>
      <c r="K135" s="1"/>
      <c r="L135" s="1"/>
      <c r="M135" s="12"/>
      <c r="N135" s="2"/>
      <c r="O135" s="2"/>
      <c r="P135" s="2"/>
      <c r="Q135" s="2"/>
    </row>
    <row r="136" ht="12.75">
      <c r="A136" s="9"/>
      <c r="B136" s="51" t="s">
        <v>50</v>
      </c>
      <c r="C136" s="1"/>
      <c r="D136" s="1"/>
      <c r="E136" s="52" t="s">
        <v>237</v>
      </c>
      <c r="F136" s="1"/>
      <c r="G136" s="1"/>
      <c r="H136" s="43"/>
      <c r="I136" s="1"/>
      <c r="J136" s="43"/>
      <c r="K136" s="1"/>
      <c r="L136" s="1"/>
      <c r="M136" s="12"/>
      <c r="N136" s="2"/>
      <c r="O136" s="2"/>
      <c r="P136" s="2"/>
      <c r="Q136" s="2"/>
    </row>
    <row r="137" ht="12.75">
      <c r="A137" s="9"/>
      <c r="B137" s="51" t="s">
        <v>52</v>
      </c>
      <c r="C137" s="1"/>
      <c r="D137" s="1"/>
      <c r="E137" s="52" t="s">
        <v>235</v>
      </c>
      <c r="F137" s="1"/>
      <c r="G137" s="1"/>
      <c r="H137" s="43"/>
      <c r="I137" s="1"/>
      <c r="J137" s="43"/>
      <c r="K137" s="1"/>
      <c r="L137" s="1"/>
      <c r="M137" s="12"/>
      <c r="N137" s="2"/>
      <c r="O137" s="2"/>
      <c r="P137" s="2"/>
      <c r="Q137" s="2"/>
    </row>
    <row r="138" thickBot="1" ht="12.75">
      <c r="A138" s="9"/>
      <c r="B138" s="53" t="s">
        <v>54</v>
      </c>
      <c r="C138" s="54"/>
      <c r="D138" s="54"/>
      <c r="E138" s="55" t="s">
        <v>55</v>
      </c>
      <c r="F138" s="54"/>
      <c r="G138" s="54"/>
      <c r="H138" s="56"/>
      <c r="I138" s="54"/>
      <c r="J138" s="56"/>
      <c r="K138" s="54"/>
      <c r="L138" s="54"/>
      <c r="M138" s="12"/>
      <c r="N138" s="2"/>
      <c r="O138" s="2"/>
      <c r="P138" s="2"/>
      <c r="Q138" s="2"/>
    </row>
    <row r="139" thickTop="1" ht="12.75">
      <c r="A139" s="9"/>
      <c r="B139" s="44">
        <v>20</v>
      </c>
      <c r="C139" s="45" t="s">
        <v>238</v>
      </c>
      <c r="D139" s="45" t="s">
        <v>7</v>
      </c>
      <c r="E139" s="45" t="s">
        <v>239</v>
      </c>
      <c r="F139" s="45" t="s">
        <v>7</v>
      </c>
      <c r="G139" s="46" t="s">
        <v>85</v>
      </c>
      <c r="H139" s="57">
        <v>102</v>
      </c>
      <c r="I139" s="58">
        <v>0</v>
      </c>
      <c r="J139" s="59">
        <v>0</v>
      </c>
      <c r="K139" s="60">
        <v>0.20999999999999999</v>
      </c>
      <c r="L139" s="61">
        <v>0</v>
      </c>
      <c r="M139" s="12"/>
      <c r="N139" s="2"/>
      <c r="O139" s="2"/>
      <c r="P139" s="2"/>
      <c r="Q139" s="33">
        <f>IF(ISNUMBER(K139),IF(H139&gt;0,IF(I139&gt;0,J139,0),0),0)</f>
        <v>0</v>
      </c>
      <c r="R139" s="27">
        <f>IF(ISNUMBER(K139)=FALSE,J139,0)</f>
        <v>0</v>
      </c>
    </row>
    <row r="140" ht="12.75">
      <c r="A140" s="9"/>
      <c r="B140" s="51" t="s">
        <v>48</v>
      </c>
      <c r="C140" s="1"/>
      <c r="D140" s="1"/>
      <c r="E140" s="52" t="s">
        <v>240</v>
      </c>
      <c r="F140" s="1"/>
      <c r="G140" s="1"/>
      <c r="H140" s="43"/>
      <c r="I140" s="1"/>
      <c r="J140" s="43"/>
      <c r="K140" s="1"/>
      <c r="L140" s="1"/>
      <c r="M140" s="12"/>
      <c r="N140" s="2"/>
      <c r="O140" s="2"/>
      <c r="P140" s="2"/>
      <c r="Q140" s="2"/>
    </row>
    <row r="141" ht="12.75">
      <c r="A141" s="9"/>
      <c r="B141" s="51" t="s">
        <v>50</v>
      </c>
      <c r="C141" s="1"/>
      <c r="D141" s="1"/>
      <c r="E141" s="52" t="s">
        <v>241</v>
      </c>
      <c r="F141" s="1"/>
      <c r="G141" s="1"/>
      <c r="H141" s="43"/>
      <c r="I141" s="1"/>
      <c r="J141" s="43"/>
      <c r="K141" s="1"/>
      <c r="L141" s="1"/>
      <c r="M141" s="12"/>
      <c r="N141" s="2"/>
      <c r="O141" s="2"/>
      <c r="P141" s="2"/>
      <c r="Q141" s="2"/>
    </row>
    <row r="142" ht="12.75">
      <c r="A142" s="9"/>
      <c r="B142" s="51" t="s">
        <v>52</v>
      </c>
      <c r="C142" s="1"/>
      <c r="D142" s="1"/>
      <c r="E142" s="52" t="s">
        <v>235</v>
      </c>
      <c r="F142" s="1"/>
      <c r="G142" s="1"/>
      <c r="H142" s="43"/>
      <c r="I142" s="1"/>
      <c r="J142" s="43"/>
      <c r="K142" s="1"/>
      <c r="L142" s="1"/>
      <c r="M142" s="12"/>
      <c r="N142" s="2"/>
      <c r="O142" s="2"/>
      <c r="P142" s="2"/>
      <c r="Q142" s="2"/>
    </row>
    <row r="143" thickBot="1" ht="12.75">
      <c r="A143" s="9"/>
      <c r="B143" s="53" t="s">
        <v>54</v>
      </c>
      <c r="C143" s="54"/>
      <c r="D143" s="54"/>
      <c r="E143" s="55" t="s">
        <v>55</v>
      </c>
      <c r="F143" s="54"/>
      <c r="G143" s="54"/>
      <c r="H143" s="56"/>
      <c r="I143" s="54"/>
      <c r="J143" s="56"/>
      <c r="K143" s="54"/>
      <c r="L143" s="54"/>
      <c r="M143" s="12"/>
      <c r="N143" s="2"/>
      <c r="O143" s="2"/>
      <c r="P143" s="2"/>
      <c r="Q143" s="2"/>
    </row>
    <row r="144" thickTop="1" ht="12.75">
      <c r="A144" s="9"/>
      <c r="B144" s="44">
        <v>21</v>
      </c>
      <c r="C144" s="45" t="s">
        <v>242</v>
      </c>
      <c r="D144" s="45" t="s">
        <v>7</v>
      </c>
      <c r="E144" s="45" t="s">
        <v>243</v>
      </c>
      <c r="F144" s="45" t="s">
        <v>7</v>
      </c>
      <c r="G144" s="46" t="s">
        <v>75</v>
      </c>
      <c r="H144" s="57">
        <v>3.7999999999999998</v>
      </c>
      <c r="I144" s="58">
        <v>0</v>
      </c>
      <c r="J144" s="59">
        <v>0</v>
      </c>
      <c r="K144" s="60">
        <v>0.20999999999999999</v>
      </c>
      <c r="L144" s="61">
        <v>0</v>
      </c>
      <c r="M144" s="12"/>
      <c r="N144" s="2"/>
      <c r="O144" s="2"/>
      <c r="P144" s="2"/>
      <c r="Q144" s="33">
        <f>IF(ISNUMBER(K144),IF(H144&gt;0,IF(I144&gt;0,J144,0),0),0)</f>
        <v>0</v>
      </c>
      <c r="R144" s="27">
        <f>IF(ISNUMBER(K144)=FALSE,J144,0)</f>
        <v>0</v>
      </c>
    </row>
    <row r="145" ht="12.75">
      <c r="A145" s="9"/>
      <c r="B145" s="51" t="s">
        <v>48</v>
      </c>
      <c r="C145" s="1"/>
      <c r="D145" s="1"/>
      <c r="E145" s="52" t="s">
        <v>244</v>
      </c>
      <c r="F145" s="1"/>
      <c r="G145" s="1"/>
      <c r="H145" s="43"/>
      <c r="I145" s="1"/>
      <c r="J145" s="43"/>
      <c r="K145" s="1"/>
      <c r="L145" s="1"/>
      <c r="M145" s="12"/>
      <c r="N145" s="2"/>
      <c r="O145" s="2"/>
      <c r="P145" s="2"/>
      <c r="Q145" s="2"/>
    </row>
    <row r="146" ht="12.75">
      <c r="A146" s="9"/>
      <c r="B146" s="51" t="s">
        <v>50</v>
      </c>
      <c r="C146" s="1"/>
      <c r="D146" s="1"/>
      <c r="E146" s="52" t="s">
        <v>245</v>
      </c>
      <c r="F146" s="1"/>
      <c r="G146" s="1"/>
      <c r="H146" s="43"/>
      <c r="I146" s="1"/>
      <c r="J146" s="43"/>
      <c r="K146" s="1"/>
      <c r="L146" s="1"/>
      <c r="M146" s="12"/>
      <c r="N146" s="2"/>
      <c r="O146" s="2"/>
      <c r="P146" s="2"/>
      <c r="Q146" s="2"/>
    </row>
    <row r="147" ht="12.75">
      <c r="A147" s="9"/>
      <c r="B147" s="51" t="s">
        <v>52</v>
      </c>
      <c r="C147" s="1"/>
      <c r="D147" s="1"/>
      <c r="E147" s="52" t="s">
        <v>246</v>
      </c>
      <c r="F147" s="1"/>
      <c r="G147" s="1"/>
      <c r="H147" s="43"/>
      <c r="I147" s="1"/>
      <c r="J147" s="43"/>
      <c r="K147" s="1"/>
      <c r="L147" s="1"/>
      <c r="M147" s="12"/>
      <c r="N147" s="2"/>
      <c r="O147" s="2"/>
      <c r="P147" s="2"/>
      <c r="Q147" s="2"/>
    </row>
    <row r="148" thickBot="1" ht="12.75">
      <c r="A148" s="9"/>
      <c r="B148" s="53" t="s">
        <v>54</v>
      </c>
      <c r="C148" s="54"/>
      <c r="D148" s="54"/>
      <c r="E148" s="55" t="s">
        <v>55</v>
      </c>
      <c r="F148" s="54"/>
      <c r="G148" s="54"/>
      <c r="H148" s="56"/>
      <c r="I148" s="54"/>
      <c r="J148" s="56"/>
      <c r="K148" s="54"/>
      <c r="L148" s="54"/>
      <c r="M148" s="12"/>
      <c r="N148" s="2"/>
      <c r="O148" s="2"/>
      <c r="P148" s="2"/>
      <c r="Q148" s="2"/>
    </row>
    <row r="149" thickTop="1" ht="12.75">
      <c r="A149" s="9"/>
      <c r="B149" s="44">
        <v>22</v>
      </c>
      <c r="C149" s="45" t="s">
        <v>247</v>
      </c>
      <c r="D149" s="45" t="s">
        <v>7</v>
      </c>
      <c r="E149" s="45" t="s">
        <v>248</v>
      </c>
      <c r="F149" s="45" t="s">
        <v>7</v>
      </c>
      <c r="G149" s="46" t="s">
        <v>75</v>
      </c>
      <c r="H149" s="57">
        <v>11.25</v>
      </c>
      <c r="I149" s="58">
        <v>0</v>
      </c>
      <c r="J149" s="59">
        <v>0</v>
      </c>
      <c r="K149" s="60">
        <v>0.20999999999999999</v>
      </c>
      <c r="L149" s="61">
        <v>0</v>
      </c>
      <c r="M149" s="12"/>
      <c r="N149" s="2"/>
      <c r="O149" s="2"/>
      <c r="P149" s="2"/>
      <c r="Q149" s="33">
        <f>IF(ISNUMBER(K149),IF(H149&gt;0,IF(I149&gt;0,J149,0),0),0)</f>
        <v>0</v>
      </c>
      <c r="R149" s="27">
        <f>IF(ISNUMBER(K149)=FALSE,J149,0)</f>
        <v>0</v>
      </c>
    </row>
    <row r="150" ht="12.75">
      <c r="A150" s="9"/>
      <c r="B150" s="51" t="s">
        <v>48</v>
      </c>
      <c r="C150" s="1"/>
      <c r="D150" s="1"/>
      <c r="E150" s="52" t="s">
        <v>249</v>
      </c>
      <c r="F150" s="1"/>
      <c r="G150" s="1"/>
      <c r="H150" s="43"/>
      <c r="I150" s="1"/>
      <c r="J150" s="43"/>
      <c r="K150" s="1"/>
      <c r="L150" s="1"/>
      <c r="M150" s="12"/>
      <c r="N150" s="2"/>
      <c r="O150" s="2"/>
      <c r="P150" s="2"/>
      <c r="Q150" s="2"/>
    </row>
    <row r="151" ht="12.75">
      <c r="A151" s="9"/>
      <c r="B151" s="51" t="s">
        <v>50</v>
      </c>
      <c r="C151" s="1"/>
      <c r="D151" s="1"/>
      <c r="E151" s="52" t="s">
        <v>250</v>
      </c>
      <c r="F151" s="1"/>
      <c r="G151" s="1"/>
      <c r="H151" s="43"/>
      <c r="I151" s="1"/>
      <c r="J151" s="43"/>
      <c r="K151" s="1"/>
      <c r="L151" s="1"/>
      <c r="M151" s="12"/>
      <c r="N151" s="2"/>
      <c r="O151" s="2"/>
      <c r="P151" s="2"/>
      <c r="Q151" s="2"/>
    </row>
    <row r="152" ht="12.75">
      <c r="A152" s="9"/>
      <c r="B152" s="51" t="s">
        <v>52</v>
      </c>
      <c r="C152" s="1"/>
      <c r="D152" s="1"/>
      <c r="E152" s="52" t="s">
        <v>251</v>
      </c>
      <c r="F152" s="1"/>
      <c r="G152" s="1"/>
      <c r="H152" s="43"/>
      <c r="I152" s="1"/>
      <c r="J152" s="43"/>
      <c r="K152" s="1"/>
      <c r="L152" s="1"/>
      <c r="M152" s="12"/>
      <c r="N152" s="2"/>
      <c r="O152" s="2"/>
      <c r="P152" s="2"/>
      <c r="Q152" s="2"/>
    </row>
    <row r="153" thickBot="1" ht="12.75">
      <c r="A153" s="9"/>
      <c r="B153" s="53" t="s">
        <v>54</v>
      </c>
      <c r="C153" s="54"/>
      <c r="D153" s="54"/>
      <c r="E153" s="55" t="s">
        <v>55</v>
      </c>
      <c r="F153" s="54"/>
      <c r="G153" s="54"/>
      <c r="H153" s="56"/>
      <c r="I153" s="54"/>
      <c r="J153" s="56"/>
      <c r="K153" s="54"/>
      <c r="L153" s="54"/>
      <c r="M153" s="12"/>
      <c r="N153" s="2"/>
      <c r="O153" s="2"/>
      <c r="P153" s="2"/>
      <c r="Q153" s="2"/>
    </row>
    <row r="154" thickTop="1" ht="12.75">
      <c r="A154" s="9"/>
      <c r="B154" s="44">
        <v>23</v>
      </c>
      <c r="C154" s="45" t="s">
        <v>252</v>
      </c>
      <c r="D154" s="45" t="s">
        <v>7</v>
      </c>
      <c r="E154" s="45" t="s">
        <v>253</v>
      </c>
      <c r="F154" s="45" t="s">
        <v>7</v>
      </c>
      <c r="G154" s="46" t="s">
        <v>85</v>
      </c>
      <c r="H154" s="57">
        <v>250</v>
      </c>
      <c r="I154" s="58">
        <v>0</v>
      </c>
      <c r="J154" s="59">
        <v>0</v>
      </c>
      <c r="K154" s="60">
        <v>0.20999999999999999</v>
      </c>
      <c r="L154" s="61">
        <v>0</v>
      </c>
      <c r="M154" s="12"/>
      <c r="N154" s="2"/>
      <c r="O154" s="2"/>
      <c r="P154" s="2"/>
      <c r="Q154" s="33">
        <f>IF(ISNUMBER(K154),IF(H154&gt;0,IF(I154&gt;0,J154,0),0),0)</f>
        <v>0</v>
      </c>
      <c r="R154" s="27">
        <f>IF(ISNUMBER(K154)=FALSE,J154,0)</f>
        <v>0</v>
      </c>
    </row>
    <row r="155" ht="12.75">
      <c r="A155" s="9"/>
      <c r="B155" s="51" t="s">
        <v>48</v>
      </c>
      <c r="C155" s="1"/>
      <c r="D155" s="1"/>
      <c r="E155" s="52" t="s">
        <v>254</v>
      </c>
      <c r="F155" s="1"/>
      <c r="G155" s="1"/>
      <c r="H155" s="43"/>
      <c r="I155" s="1"/>
      <c r="J155" s="43"/>
      <c r="K155" s="1"/>
      <c r="L155" s="1"/>
      <c r="M155" s="12"/>
      <c r="N155" s="2"/>
      <c r="O155" s="2"/>
      <c r="P155" s="2"/>
      <c r="Q155" s="2"/>
    </row>
    <row r="156" ht="12.75">
      <c r="A156" s="9"/>
      <c r="B156" s="51" t="s">
        <v>50</v>
      </c>
      <c r="C156" s="1"/>
      <c r="D156" s="1"/>
      <c r="E156" s="52" t="s">
        <v>255</v>
      </c>
      <c r="F156" s="1"/>
      <c r="G156" s="1"/>
      <c r="H156" s="43"/>
      <c r="I156" s="1"/>
      <c r="J156" s="43"/>
      <c r="K156" s="1"/>
      <c r="L156" s="1"/>
      <c r="M156" s="12"/>
      <c r="N156" s="2"/>
      <c r="O156" s="2"/>
      <c r="P156" s="2"/>
      <c r="Q156" s="2"/>
    </row>
    <row r="157" ht="12.75">
      <c r="A157" s="9"/>
      <c r="B157" s="51" t="s">
        <v>52</v>
      </c>
      <c r="C157" s="1"/>
      <c r="D157" s="1"/>
      <c r="E157" s="52" t="s">
        <v>88</v>
      </c>
      <c r="F157" s="1"/>
      <c r="G157" s="1"/>
      <c r="H157" s="43"/>
      <c r="I157" s="1"/>
      <c r="J157" s="43"/>
      <c r="K157" s="1"/>
      <c r="L157" s="1"/>
      <c r="M157" s="12"/>
      <c r="N157" s="2"/>
      <c r="O157" s="2"/>
      <c r="P157" s="2"/>
      <c r="Q157" s="2"/>
    </row>
    <row r="158" thickBot="1" ht="12.75">
      <c r="A158" s="9"/>
      <c r="B158" s="53" t="s">
        <v>54</v>
      </c>
      <c r="C158" s="54"/>
      <c r="D158" s="54"/>
      <c r="E158" s="55" t="s">
        <v>55</v>
      </c>
      <c r="F158" s="54"/>
      <c r="G158" s="54"/>
      <c r="H158" s="56"/>
      <c r="I158" s="54"/>
      <c r="J158" s="56"/>
      <c r="K158" s="54"/>
      <c r="L158" s="54"/>
      <c r="M158" s="12"/>
      <c r="N158" s="2"/>
      <c r="O158" s="2"/>
      <c r="P158" s="2"/>
      <c r="Q158" s="2"/>
    </row>
    <row r="159" thickTop="1" ht="12.75">
      <c r="A159" s="9"/>
      <c r="B159" s="44">
        <v>24</v>
      </c>
      <c r="C159" s="45" t="s">
        <v>83</v>
      </c>
      <c r="D159" s="45" t="s">
        <v>7</v>
      </c>
      <c r="E159" s="45" t="s">
        <v>84</v>
      </c>
      <c r="F159" s="45" t="s">
        <v>7</v>
      </c>
      <c r="G159" s="46" t="s">
        <v>85</v>
      </c>
      <c r="H159" s="57">
        <v>512</v>
      </c>
      <c r="I159" s="58">
        <v>0</v>
      </c>
      <c r="J159" s="59">
        <v>0</v>
      </c>
      <c r="K159" s="60">
        <v>0.20999999999999999</v>
      </c>
      <c r="L159" s="61">
        <v>0</v>
      </c>
      <c r="M159" s="12"/>
      <c r="N159" s="2"/>
      <c r="O159" s="2"/>
      <c r="P159" s="2"/>
      <c r="Q159" s="33">
        <f>IF(ISNUMBER(K159),IF(H159&gt;0,IF(I159&gt;0,J159,0),0),0)</f>
        <v>0</v>
      </c>
      <c r="R159" s="27">
        <f>IF(ISNUMBER(K159)=FALSE,J159,0)</f>
        <v>0</v>
      </c>
    </row>
    <row r="160" ht="12.75">
      <c r="A160" s="9"/>
      <c r="B160" s="51" t="s">
        <v>48</v>
      </c>
      <c r="C160" s="1"/>
      <c r="D160" s="1"/>
      <c r="E160" s="52" t="s">
        <v>86</v>
      </c>
      <c r="F160" s="1"/>
      <c r="G160" s="1"/>
      <c r="H160" s="43"/>
      <c r="I160" s="1"/>
      <c r="J160" s="43"/>
      <c r="K160" s="1"/>
      <c r="L160" s="1"/>
      <c r="M160" s="12"/>
      <c r="N160" s="2"/>
      <c r="O160" s="2"/>
      <c r="P160" s="2"/>
      <c r="Q160" s="2"/>
    </row>
    <row r="161" ht="12.75">
      <c r="A161" s="9"/>
      <c r="B161" s="51" t="s">
        <v>50</v>
      </c>
      <c r="C161" s="1"/>
      <c r="D161" s="1"/>
      <c r="E161" s="52" t="s">
        <v>256</v>
      </c>
      <c r="F161" s="1"/>
      <c r="G161" s="1"/>
      <c r="H161" s="43"/>
      <c r="I161" s="1"/>
      <c r="J161" s="43"/>
      <c r="K161" s="1"/>
      <c r="L161" s="1"/>
      <c r="M161" s="12"/>
      <c r="N161" s="2"/>
      <c r="O161" s="2"/>
      <c r="P161" s="2"/>
      <c r="Q161" s="2"/>
    </row>
    <row r="162" ht="12.75">
      <c r="A162" s="9"/>
      <c r="B162" s="51" t="s">
        <v>52</v>
      </c>
      <c r="C162" s="1"/>
      <c r="D162" s="1"/>
      <c r="E162" s="52" t="s">
        <v>88</v>
      </c>
      <c r="F162" s="1"/>
      <c r="G162" s="1"/>
      <c r="H162" s="43"/>
      <c r="I162" s="1"/>
      <c r="J162" s="43"/>
      <c r="K162" s="1"/>
      <c r="L162" s="1"/>
      <c r="M162" s="12"/>
      <c r="N162" s="2"/>
      <c r="O162" s="2"/>
      <c r="P162" s="2"/>
      <c r="Q162" s="2"/>
    </row>
    <row r="163" thickBot="1" ht="12.75">
      <c r="A163" s="9"/>
      <c r="B163" s="53" t="s">
        <v>54</v>
      </c>
      <c r="C163" s="54"/>
      <c r="D163" s="54"/>
      <c r="E163" s="55" t="s">
        <v>55</v>
      </c>
      <c r="F163" s="54"/>
      <c r="G163" s="54"/>
      <c r="H163" s="56"/>
      <c r="I163" s="54"/>
      <c r="J163" s="56"/>
      <c r="K163" s="54"/>
      <c r="L163" s="54"/>
      <c r="M163" s="12"/>
      <c r="N163" s="2"/>
      <c r="O163" s="2"/>
      <c r="P163" s="2"/>
      <c r="Q163" s="2"/>
    </row>
    <row r="164" thickTop="1" ht="12.75">
      <c r="A164" s="9"/>
      <c r="B164" s="44">
        <v>25</v>
      </c>
      <c r="C164" s="45" t="s">
        <v>257</v>
      </c>
      <c r="D164" s="45" t="s">
        <v>7</v>
      </c>
      <c r="E164" s="45" t="s">
        <v>258</v>
      </c>
      <c r="F164" s="45" t="s">
        <v>7</v>
      </c>
      <c r="G164" s="46" t="s">
        <v>85</v>
      </c>
      <c r="H164" s="57">
        <v>49</v>
      </c>
      <c r="I164" s="58">
        <v>0</v>
      </c>
      <c r="J164" s="59">
        <v>0</v>
      </c>
      <c r="K164" s="60">
        <v>0.20999999999999999</v>
      </c>
      <c r="L164" s="61">
        <v>0</v>
      </c>
      <c r="M164" s="12"/>
      <c r="N164" s="2"/>
      <c r="O164" s="2"/>
      <c r="P164" s="2"/>
      <c r="Q164" s="33">
        <f>IF(ISNUMBER(K164),IF(H164&gt;0,IF(I164&gt;0,J164,0),0),0)</f>
        <v>0</v>
      </c>
      <c r="R164" s="27">
        <f>IF(ISNUMBER(K164)=FALSE,J164,0)</f>
        <v>0</v>
      </c>
    </row>
    <row r="165" ht="12.75">
      <c r="A165" s="9"/>
      <c r="B165" s="51" t="s">
        <v>48</v>
      </c>
      <c r="C165" s="1"/>
      <c r="D165" s="1"/>
      <c r="E165" s="52" t="s">
        <v>259</v>
      </c>
      <c r="F165" s="1"/>
      <c r="G165" s="1"/>
      <c r="H165" s="43"/>
      <c r="I165" s="1"/>
      <c r="J165" s="43"/>
      <c r="K165" s="1"/>
      <c r="L165" s="1"/>
      <c r="M165" s="12"/>
      <c r="N165" s="2"/>
      <c r="O165" s="2"/>
      <c r="P165" s="2"/>
      <c r="Q165" s="2"/>
    </row>
    <row r="166" ht="12.75">
      <c r="A166" s="9"/>
      <c r="B166" s="51" t="s">
        <v>50</v>
      </c>
      <c r="C166" s="1"/>
      <c r="D166" s="1"/>
      <c r="E166" s="52" t="s">
        <v>260</v>
      </c>
      <c r="F166" s="1"/>
      <c r="G166" s="1"/>
      <c r="H166" s="43"/>
      <c r="I166" s="1"/>
      <c r="J166" s="43"/>
      <c r="K166" s="1"/>
      <c r="L166" s="1"/>
      <c r="M166" s="12"/>
      <c r="N166" s="2"/>
      <c r="O166" s="2"/>
      <c r="P166" s="2"/>
      <c r="Q166" s="2"/>
    </row>
    <row r="167" ht="12.75">
      <c r="A167" s="9"/>
      <c r="B167" s="51" t="s">
        <v>52</v>
      </c>
      <c r="C167" s="1"/>
      <c r="D167" s="1"/>
      <c r="E167" s="52" t="s">
        <v>93</v>
      </c>
      <c r="F167" s="1"/>
      <c r="G167" s="1"/>
      <c r="H167" s="43"/>
      <c r="I167" s="1"/>
      <c r="J167" s="43"/>
      <c r="K167" s="1"/>
      <c r="L167" s="1"/>
      <c r="M167" s="12"/>
      <c r="N167" s="2"/>
      <c r="O167" s="2"/>
      <c r="P167" s="2"/>
      <c r="Q167" s="2"/>
    </row>
    <row r="168" thickBot="1" ht="12.75">
      <c r="A168" s="9"/>
      <c r="B168" s="53" t="s">
        <v>54</v>
      </c>
      <c r="C168" s="54"/>
      <c r="D168" s="54"/>
      <c r="E168" s="55" t="s">
        <v>55</v>
      </c>
      <c r="F168" s="54"/>
      <c r="G168" s="54"/>
      <c r="H168" s="56"/>
      <c r="I168" s="54"/>
      <c r="J168" s="56"/>
      <c r="K168" s="54"/>
      <c r="L168" s="54"/>
      <c r="M168" s="12"/>
      <c r="N168" s="2"/>
      <c r="O168" s="2"/>
      <c r="P168" s="2"/>
      <c r="Q168" s="2"/>
    </row>
    <row r="169" thickTop="1" ht="12.75">
      <c r="A169" s="9"/>
      <c r="B169" s="44">
        <v>26</v>
      </c>
      <c r="C169" s="45" t="s">
        <v>261</v>
      </c>
      <c r="D169" s="45" t="s">
        <v>7</v>
      </c>
      <c r="E169" s="45" t="s">
        <v>262</v>
      </c>
      <c r="F169" s="45" t="s">
        <v>7</v>
      </c>
      <c r="G169" s="46" t="s">
        <v>85</v>
      </c>
      <c r="H169" s="57">
        <v>27</v>
      </c>
      <c r="I169" s="58">
        <v>0</v>
      </c>
      <c r="J169" s="59">
        <v>0</v>
      </c>
      <c r="K169" s="60">
        <v>0.20999999999999999</v>
      </c>
      <c r="L169" s="61">
        <v>0</v>
      </c>
      <c r="M169" s="12"/>
      <c r="N169" s="2"/>
      <c r="O169" s="2"/>
      <c r="P169" s="2"/>
      <c r="Q169" s="33">
        <f>IF(ISNUMBER(K169),IF(H169&gt;0,IF(I169&gt;0,J169,0),0),0)</f>
        <v>0</v>
      </c>
      <c r="R169" s="27">
        <f>IF(ISNUMBER(K169)=FALSE,J169,0)</f>
        <v>0</v>
      </c>
    </row>
    <row r="170" ht="12.75">
      <c r="A170" s="9"/>
      <c r="B170" s="51" t="s">
        <v>48</v>
      </c>
      <c r="C170" s="1"/>
      <c r="D170" s="1"/>
      <c r="E170" s="52" t="s">
        <v>7</v>
      </c>
      <c r="F170" s="1"/>
      <c r="G170" s="1"/>
      <c r="H170" s="43"/>
      <c r="I170" s="1"/>
      <c r="J170" s="43"/>
      <c r="K170" s="1"/>
      <c r="L170" s="1"/>
      <c r="M170" s="12"/>
      <c r="N170" s="2"/>
      <c r="O170" s="2"/>
      <c r="P170" s="2"/>
      <c r="Q170" s="2"/>
    </row>
    <row r="171" ht="12.75">
      <c r="A171" s="9"/>
      <c r="B171" s="51" t="s">
        <v>50</v>
      </c>
      <c r="C171" s="1"/>
      <c r="D171" s="1"/>
      <c r="E171" s="52" t="s">
        <v>263</v>
      </c>
      <c r="F171" s="1"/>
      <c r="G171" s="1"/>
      <c r="H171" s="43"/>
      <c r="I171" s="1"/>
      <c r="J171" s="43"/>
      <c r="K171" s="1"/>
      <c r="L171" s="1"/>
      <c r="M171" s="12"/>
      <c r="N171" s="2"/>
      <c r="O171" s="2"/>
      <c r="P171" s="2"/>
      <c r="Q171" s="2"/>
    </row>
    <row r="172" ht="12.75">
      <c r="A172" s="9"/>
      <c r="B172" s="51" t="s">
        <v>52</v>
      </c>
      <c r="C172" s="1"/>
      <c r="D172" s="1"/>
      <c r="E172" s="52" t="s">
        <v>264</v>
      </c>
      <c r="F172" s="1"/>
      <c r="G172" s="1"/>
      <c r="H172" s="43"/>
      <c r="I172" s="1"/>
      <c r="J172" s="43"/>
      <c r="K172" s="1"/>
      <c r="L172" s="1"/>
      <c r="M172" s="12"/>
      <c r="N172" s="2"/>
      <c r="O172" s="2"/>
      <c r="P172" s="2"/>
      <c r="Q172" s="2"/>
    </row>
    <row r="173" thickBot="1" ht="12.75">
      <c r="A173" s="9"/>
      <c r="B173" s="53" t="s">
        <v>54</v>
      </c>
      <c r="C173" s="54"/>
      <c r="D173" s="54"/>
      <c r="E173" s="55" t="s">
        <v>55</v>
      </c>
      <c r="F173" s="54"/>
      <c r="G173" s="54"/>
      <c r="H173" s="56"/>
      <c r="I173" s="54"/>
      <c r="J173" s="56"/>
      <c r="K173" s="54"/>
      <c r="L173" s="54"/>
      <c r="M173" s="12"/>
      <c r="N173" s="2"/>
      <c r="O173" s="2"/>
      <c r="P173" s="2"/>
      <c r="Q173" s="2"/>
    </row>
    <row r="174" thickTop="1" ht="12.75">
      <c r="A174" s="9"/>
      <c r="B174" s="44">
        <v>27</v>
      </c>
      <c r="C174" s="45" t="s">
        <v>89</v>
      </c>
      <c r="D174" s="45" t="s">
        <v>7</v>
      </c>
      <c r="E174" s="45" t="s">
        <v>90</v>
      </c>
      <c r="F174" s="45" t="s">
        <v>7</v>
      </c>
      <c r="G174" s="46" t="s">
        <v>85</v>
      </c>
      <c r="H174" s="57">
        <v>256</v>
      </c>
      <c r="I174" s="58">
        <v>0</v>
      </c>
      <c r="J174" s="59">
        <v>0</v>
      </c>
      <c r="K174" s="60">
        <v>0.20999999999999999</v>
      </c>
      <c r="L174" s="61">
        <v>0</v>
      </c>
      <c r="M174" s="12"/>
      <c r="N174" s="2"/>
      <c r="O174" s="2"/>
      <c r="P174" s="2"/>
      <c r="Q174" s="33">
        <f>IF(ISNUMBER(K174),IF(H174&gt;0,IF(I174&gt;0,J174,0),0),0)</f>
        <v>0</v>
      </c>
      <c r="R174" s="27">
        <f>IF(ISNUMBER(K174)=FALSE,J174,0)</f>
        <v>0</v>
      </c>
    </row>
    <row r="175" ht="12.75">
      <c r="A175" s="9"/>
      <c r="B175" s="51" t="s">
        <v>48</v>
      </c>
      <c r="C175" s="1"/>
      <c r="D175" s="1"/>
      <c r="E175" s="52" t="s">
        <v>91</v>
      </c>
      <c r="F175" s="1"/>
      <c r="G175" s="1"/>
      <c r="H175" s="43"/>
      <c r="I175" s="1"/>
      <c r="J175" s="43"/>
      <c r="K175" s="1"/>
      <c r="L175" s="1"/>
      <c r="M175" s="12"/>
      <c r="N175" s="2"/>
      <c r="O175" s="2"/>
      <c r="P175" s="2"/>
      <c r="Q175" s="2"/>
    </row>
    <row r="176" ht="12.75">
      <c r="A176" s="9"/>
      <c r="B176" s="51" t="s">
        <v>50</v>
      </c>
      <c r="C176" s="1"/>
      <c r="D176" s="1"/>
      <c r="E176" s="52" t="s">
        <v>265</v>
      </c>
      <c r="F176" s="1"/>
      <c r="G176" s="1"/>
      <c r="H176" s="43"/>
      <c r="I176" s="1"/>
      <c r="J176" s="43"/>
      <c r="K176" s="1"/>
      <c r="L176" s="1"/>
      <c r="M176" s="12"/>
      <c r="N176" s="2"/>
      <c r="O176" s="2"/>
      <c r="P176" s="2"/>
      <c r="Q176" s="2"/>
    </row>
    <row r="177" ht="12.75">
      <c r="A177" s="9"/>
      <c r="B177" s="51" t="s">
        <v>52</v>
      </c>
      <c r="C177" s="1"/>
      <c r="D177" s="1"/>
      <c r="E177" s="52" t="s">
        <v>93</v>
      </c>
      <c r="F177" s="1"/>
      <c r="G177" s="1"/>
      <c r="H177" s="43"/>
      <c r="I177" s="1"/>
      <c r="J177" s="43"/>
      <c r="K177" s="1"/>
      <c r="L177" s="1"/>
      <c r="M177" s="12"/>
      <c r="N177" s="2"/>
      <c r="O177" s="2"/>
      <c r="P177" s="2"/>
      <c r="Q177" s="2"/>
    </row>
    <row r="178" thickBot="1" ht="12.75">
      <c r="A178" s="9"/>
      <c r="B178" s="53" t="s">
        <v>54</v>
      </c>
      <c r="C178" s="54"/>
      <c r="D178" s="54"/>
      <c r="E178" s="55" t="s">
        <v>55</v>
      </c>
      <c r="F178" s="54"/>
      <c r="G178" s="54"/>
      <c r="H178" s="56"/>
      <c r="I178" s="54"/>
      <c r="J178" s="56"/>
      <c r="K178" s="54"/>
      <c r="L178" s="54"/>
      <c r="M178" s="12"/>
      <c r="N178" s="2"/>
      <c r="O178" s="2"/>
      <c r="P178" s="2"/>
      <c r="Q178" s="2"/>
    </row>
    <row r="179" thickTop="1" ht="12.75">
      <c r="A179" s="9"/>
      <c r="B179" s="44">
        <v>28</v>
      </c>
      <c r="C179" s="45" t="s">
        <v>266</v>
      </c>
      <c r="D179" s="45" t="s">
        <v>7</v>
      </c>
      <c r="E179" s="45" t="s">
        <v>267</v>
      </c>
      <c r="F179" s="45" t="s">
        <v>7</v>
      </c>
      <c r="G179" s="46" t="s">
        <v>85</v>
      </c>
      <c r="H179" s="57">
        <v>250</v>
      </c>
      <c r="I179" s="58">
        <v>0</v>
      </c>
      <c r="J179" s="59">
        <v>0</v>
      </c>
      <c r="K179" s="60">
        <v>0.20999999999999999</v>
      </c>
      <c r="L179" s="61">
        <v>0</v>
      </c>
      <c r="M179" s="12"/>
      <c r="N179" s="2"/>
      <c r="O179" s="2"/>
      <c r="P179" s="2"/>
      <c r="Q179" s="33">
        <f>IF(ISNUMBER(K179),IF(H179&gt;0,IF(I179&gt;0,J179,0),0),0)</f>
        <v>0</v>
      </c>
      <c r="R179" s="27">
        <f>IF(ISNUMBER(K179)=FALSE,J179,0)</f>
        <v>0</v>
      </c>
    </row>
    <row r="180" ht="12.75">
      <c r="A180" s="9"/>
      <c r="B180" s="51" t="s">
        <v>48</v>
      </c>
      <c r="C180" s="1"/>
      <c r="D180" s="1"/>
      <c r="E180" s="52" t="s">
        <v>268</v>
      </c>
      <c r="F180" s="1"/>
      <c r="G180" s="1"/>
      <c r="H180" s="43"/>
      <c r="I180" s="1"/>
      <c r="J180" s="43"/>
      <c r="K180" s="1"/>
      <c r="L180" s="1"/>
      <c r="M180" s="12"/>
      <c r="N180" s="2"/>
      <c r="O180" s="2"/>
      <c r="P180" s="2"/>
      <c r="Q180" s="2"/>
    </row>
    <row r="181" ht="12.75">
      <c r="A181" s="9"/>
      <c r="B181" s="51" t="s">
        <v>50</v>
      </c>
      <c r="C181" s="1"/>
      <c r="D181" s="1"/>
      <c r="E181" s="52" t="s">
        <v>255</v>
      </c>
      <c r="F181" s="1"/>
      <c r="G181" s="1"/>
      <c r="H181" s="43"/>
      <c r="I181" s="1"/>
      <c r="J181" s="43"/>
      <c r="K181" s="1"/>
      <c r="L181" s="1"/>
      <c r="M181" s="12"/>
      <c r="N181" s="2"/>
      <c r="O181" s="2"/>
      <c r="P181" s="2"/>
      <c r="Q181" s="2"/>
    </row>
    <row r="182" ht="12.75">
      <c r="A182" s="9"/>
      <c r="B182" s="51" t="s">
        <v>52</v>
      </c>
      <c r="C182" s="1"/>
      <c r="D182" s="1"/>
      <c r="E182" s="52" t="s">
        <v>93</v>
      </c>
      <c r="F182" s="1"/>
      <c r="G182" s="1"/>
      <c r="H182" s="43"/>
      <c r="I182" s="1"/>
      <c r="J182" s="43"/>
      <c r="K182" s="1"/>
      <c r="L182" s="1"/>
      <c r="M182" s="12"/>
      <c r="N182" s="2"/>
      <c r="O182" s="2"/>
      <c r="P182" s="2"/>
      <c r="Q182" s="2"/>
    </row>
    <row r="183" thickBot="1" ht="12.75">
      <c r="A183" s="9"/>
      <c r="B183" s="53" t="s">
        <v>54</v>
      </c>
      <c r="C183" s="54"/>
      <c r="D183" s="54"/>
      <c r="E183" s="55" t="s">
        <v>55</v>
      </c>
      <c r="F183" s="54"/>
      <c r="G183" s="54"/>
      <c r="H183" s="56"/>
      <c r="I183" s="54"/>
      <c r="J183" s="56"/>
      <c r="K183" s="54"/>
      <c r="L183" s="54"/>
      <c r="M183" s="12"/>
      <c r="N183" s="2"/>
      <c r="O183" s="2"/>
      <c r="P183" s="2"/>
      <c r="Q183" s="2"/>
    </row>
    <row r="184" thickTop="1" ht="12.75">
      <c r="A184" s="9"/>
      <c r="B184" s="44">
        <v>29</v>
      </c>
      <c r="C184" s="45" t="s">
        <v>94</v>
      </c>
      <c r="D184" s="45" t="s">
        <v>7</v>
      </c>
      <c r="E184" s="45" t="s">
        <v>95</v>
      </c>
      <c r="F184" s="45" t="s">
        <v>7</v>
      </c>
      <c r="G184" s="46" t="s">
        <v>85</v>
      </c>
      <c r="H184" s="57">
        <v>256</v>
      </c>
      <c r="I184" s="58">
        <v>0</v>
      </c>
      <c r="J184" s="59">
        <v>0</v>
      </c>
      <c r="K184" s="60">
        <v>0.20999999999999999</v>
      </c>
      <c r="L184" s="61">
        <v>0</v>
      </c>
      <c r="M184" s="12"/>
      <c r="N184" s="2"/>
      <c r="O184" s="2"/>
      <c r="P184" s="2"/>
      <c r="Q184" s="33">
        <f>IF(ISNUMBER(K184),IF(H184&gt;0,IF(I184&gt;0,J184,0),0),0)</f>
        <v>0</v>
      </c>
      <c r="R184" s="27">
        <f>IF(ISNUMBER(K184)=FALSE,J184,0)</f>
        <v>0</v>
      </c>
    </row>
    <row r="185" ht="12.75">
      <c r="A185" s="9"/>
      <c r="B185" s="51" t="s">
        <v>48</v>
      </c>
      <c r="C185" s="1"/>
      <c r="D185" s="1"/>
      <c r="E185" s="52" t="s">
        <v>96</v>
      </c>
      <c r="F185" s="1"/>
      <c r="G185" s="1"/>
      <c r="H185" s="43"/>
      <c r="I185" s="1"/>
      <c r="J185" s="43"/>
      <c r="K185" s="1"/>
      <c r="L185" s="1"/>
      <c r="M185" s="12"/>
      <c r="N185" s="2"/>
      <c r="O185" s="2"/>
      <c r="P185" s="2"/>
      <c r="Q185" s="2"/>
    </row>
    <row r="186" ht="12.75">
      <c r="A186" s="9"/>
      <c r="B186" s="51" t="s">
        <v>50</v>
      </c>
      <c r="C186" s="1"/>
      <c r="D186" s="1"/>
      <c r="E186" s="52" t="s">
        <v>265</v>
      </c>
      <c r="F186" s="1"/>
      <c r="G186" s="1"/>
      <c r="H186" s="43"/>
      <c r="I186" s="1"/>
      <c r="J186" s="43"/>
      <c r="K186" s="1"/>
      <c r="L186" s="1"/>
      <c r="M186" s="12"/>
      <c r="N186" s="2"/>
      <c r="O186" s="2"/>
      <c r="P186" s="2"/>
      <c r="Q186" s="2"/>
    </row>
    <row r="187" ht="12.75">
      <c r="A187" s="9"/>
      <c r="B187" s="51" t="s">
        <v>52</v>
      </c>
      <c r="C187" s="1"/>
      <c r="D187" s="1"/>
      <c r="E187" s="52" t="s">
        <v>93</v>
      </c>
      <c r="F187" s="1"/>
      <c r="G187" s="1"/>
      <c r="H187" s="43"/>
      <c r="I187" s="1"/>
      <c r="J187" s="43"/>
      <c r="K187" s="1"/>
      <c r="L187" s="1"/>
      <c r="M187" s="12"/>
      <c r="N187" s="2"/>
      <c r="O187" s="2"/>
      <c r="P187" s="2"/>
      <c r="Q187" s="2"/>
    </row>
    <row r="188" thickBot="1" ht="12.75">
      <c r="A188" s="9"/>
      <c r="B188" s="53" t="s">
        <v>54</v>
      </c>
      <c r="C188" s="54"/>
      <c r="D188" s="54"/>
      <c r="E188" s="55" t="s">
        <v>55</v>
      </c>
      <c r="F188" s="54"/>
      <c r="G188" s="54"/>
      <c r="H188" s="56"/>
      <c r="I188" s="54"/>
      <c r="J188" s="56"/>
      <c r="K188" s="54"/>
      <c r="L188" s="54"/>
      <c r="M188" s="12"/>
      <c r="N188" s="2"/>
      <c r="O188" s="2"/>
      <c r="P188" s="2"/>
      <c r="Q188" s="2"/>
    </row>
    <row r="189" thickTop="1" ht="12.75">
      <c r="A189" s="9"/>
      <c r="B189" s="44">
        <v>30</v>
      </c>
      <c r="C189" s="45" t="s">
        <v>269</v>
      </c>
      <c r="D189" s="45" t="s">
        <v>7</v>
      </c>
      <c r="E189" s="45" t="s">
        <v>270</v>
      </c>
      <c r="F189" s="45" t="s">
        <v>7</v>
      </c>
      <c r="G189" s="46" t="s">
        <v>85</v>
      </c>
      <c r="H189" s="57">
        <v>7</v>
      </c>
      <c r="I189" s="58">
        <v>0</v>
      </c>
      <c r="J189" s="59">
        <v>0</v>
      </c>
      <c r="K189" s="60">
        <v>0.20999999999999999</v>
      </c>
      <c r="L189" s="61">
        <v>0</v>
      </c>
      <c r="M189" s="12"/>
      <c r="N189" s="2"/>
      <c r="O189" s="2"/>
      <c r="P189" s="2"/>
      <c r="Q189" s="33">
        <f>IF(ISNUMBER(K189),IF(H189&gt;0,IF(I189&gt;0,J189,0),0),0)</f>
        <v>0</v>
      </c>
      <c r="R189" s="27">
        <f>IF(ISNUMBER(K189)=FALSE,J189,0)</f>
        <v>0</v>
      </c>
    </row>
    <row r="190" ht="12.75">
      <c r="A190" s="9"/>
      <c r="B190" s="51" t="s">
        <v>48</v>
      </c>
      <c r="C190" s="1"/>
      <c r="D190" s="1"/>
      <c r="E190" s="52" t="s">
        <v>271</v>
      </c>
      <c r="F190" s="1"/>
      <c r="G190" s="1"/>
      <c r="H190" s="43"/>
      <c r="I190" s="1"/>
      <c r="J190" s="43"/>
      <c r="K190" s="1"/>
      <c r="L190" s="1"/>
      <c r="M190" s="12"/>
      <c r="N190" s="2"/>
      <c r="O190" s="2"/>
      <c r="P190" s="2"/>
      <c r="Q190" s="2"/>
    </row>
    <row r="191" ht="12.75">
      <c r="A191" s="9"/>
      <c r="B191" s="51" t="s">
        <v>50</v>
      </c>
      <c r="C191" s="1"/>
      <c r="D191" s="1"/>
      <c r="E191" s="52" t="s">
        <v>272</v>
      </c>
      <c r="F191" s="1"/>
      <c r="G191" s="1"/>
      <c r="H191" s="43"/>
      <c r="I191" s="1"/>
      <c r="J191" s="43"/>
      <c r="K191" s="1"/>
      <c r="L191" s="1"/>
      <c r="M191" s="12"/>
      <c r="N191" s="2"/>
      <c r="O191" s="2"/>
      <c r="P191" s="2"/>
      <c r="Q191" s="2"/>
    </row>
    <row r="192" ht="12.75">
      <c r="A192" s="9"/>
      <c r="B192" s="51" t="s">
        <v>52</v>
      </c>
      <c r="C192" s="1"/>
      <c r="D192" s="1"/>
      <c r="E192" s="52" t="s">
        <v>273</v>
      </c>
      <c r="F192" s="1"/>
      <c r="G192" s="1"/>
      <c r="H192" s="43"/>
      <c r="I192" s="1"/>
      <c r="J192" s="43"/>
      <c r="K192" s="1"/>
      <c r="L192" s="1"/>
      <c r="M192" s="12"/>
      <c r="N192" s="2"/>
      <c r="O192" s="2"/>
      <c r="P192" s="2"/>
      <c r="Q192" s="2"/>
    </row>
    <row r="193" thickBot="1" ht="12.75">
      <c r="A193" s="9"/>
      <c r="B193" s="53" t="s">
        <v>54</v>
      </c>
      <c r="C193" s="54"/>
      <c r="D193" s="54"/>
      <c r="E193" s="55" t="s">
        <v>55</v>
      </c>
      <c r="F193" s="54"/>
      <c r="G193" s="54"/>
      <c r="H193" s="56"/>
      <c r="I193" s="54"/>
      <c r="J193" s="56"/>
      <c r="K193" s="54"/>
      <c r="L193" s="54"/>
      <c r="M193" s="12"/>
      <c r="N193" s="2"/>
      <c r="O193" s="2"/>
      <c r="P193" s="2"/>
      <c r="Q193" s="2"/>
    </row>
    <row r="194" thickTop="1" ht="12.75">
      <c r="A194" s="9"/>
      <c r="B194" s="44">
        <v>31</v>
      </c>
      <c r="C194" s="45" t="s">
        <v>274</v>
      </c>
      <c r="D194" s="45" t="s">
        <v>7</v>
      </c>
      <c r="E194" s="45" t="s">
        <v>275</v>
      </c>
      <c r="F194" s="45" t="s">
        <v>7</v>
      </c>
      <c r="G194" s="46" t="s">
        <v>75</v>
      </c>
      <c r="H194" s="57">
        <v>75</v>
      </c>
      <c r="I194" s="58">
        <v>0</v>
      </c>
      <c r="J194" s="59">
        <v>0</v>
      </c>
      <c r="K194" s="60">
        <v>0.20999999999999999</v>
      </c>
      <c r="L194" s="61">
        <v>0</v>
      </c>
      <c r="M194" s="12"/>
      <c r="N194" s="2"/>
      <c r="O194" s="2"/>
      <c r="P194" s="2"/>
      <c r="Q194" s="33">
        <f>IF(ISNUMBER(K194),IF(H194&gt;0,IF(I194&gt;0,J194,0),0),0)</f>
        <v>0</v>
      </c>
      <c r="R194" s="27">
        <f>IF(ISNUMBER(K194)=FALSE,J194,0)</f>
        <v>0</v>
      </c>
    </row>
    <row r="195" ht="12.75">
      <c r="A195" s="9"/>
      <c r="B195" s="51" t="s">
        <v>48</v>
      </c>
      <c r="C195" s="1"/>
      <c r="D195" s="1"/>
      <c r="E195" s="52" t="s">
        <v>276</v>
      </c>
      <c r="F195" s="1"/>
      <c r="G195" s="1"/>
      <c r="H195" s="43"/>
      <c r="I195" s="1"/>
      <c r="J195" s="43"/>
      <c r="K195" s="1"/>
      <c r="L195" s="1"/>
      <c r="M195" s="12"/>
      <c r="N195" s="2"/>
      <c r="O195" s="2"/>
      <c r="P195" s="2"/>
      <c r="Q195" s="2"/>
    </row>
    <row r="196" ht="12.75">
      <c r="A196" s="9"/>
      <c r="B196" s="51" t="s">
        <v>50</v>
      </c>
      <c r="C196" s="1"/>
      <c r="D196" s="1"/>
      <c r="E196" s="52" t="s">
        <v>277</v>
      </c>
      <c r="F196" s="1"/>
      <c r="G196" s="1"/>
      <c r="H196" s="43"/>
      <c r="I196" s="1"/>
      <c r="J196" s="43"/>
      <c r="K196" s="1"/>
      <c r="L196" s="1"/>
      <c r="M196" s="12"/>
      <c r="N196" s="2"/>
      <c r="O196" s="2"/>
      <c r="P196" s="2"/>
      <c r="Q196" s="2"/>
    </row>
    <row r="197" ht="12.75">
      <c r="A197" s="9"/>
      <c r="B197" s="51" t="s">
        <v>52</v>
      </c>
      <c r="C197" s="1"/>
      <c r="D197" s="1"/>
      <c r="E197" s="52" t="s">
        <v>278</v>
      </c>
      <c r="F197" s="1"/>
      <c r="G197" s="1"/>
      <c r="H197" s="43"/>
      <c r="I197" s="1"/>
      <c r="J197" s="43"/>
      <c r="K197" s="1"/>
      <c r="L197" s="1"/>
      <c r="M197" s="12"/>
      <c r="N197" s="2"/>
      <c r="O197" s="2"/>
      <c r="P197" s="2"/>
      <c r="Q197" s="2"/>
    </row>
    <row r="198" thickBot="1" ht="12.75">
      <c r="A198" s="9"/>
      <c r="B198" s="53" t="s">
        <v>54</v>
      </c>
      <c r="C198" s="54"/>
      <c r="D198" s="54"/>
      <c r="E198" s="55" t="s">
        <v>55</v>
      </c>
      <c r="F198" s="54"/>
      <c r="G198" s="54"/>
      <c r="H198" s="56"/>
      <c r="I198" s="54"/>
      <c r="J198" s="56"/>
      <c r="K198" s="54"/>
      <c r="L198" s="54"/>
      <c r="M198" s="12"/>
      <c r="N198" s="2"/>
      <c r="O198" s="2"/>
      <c r="P198" s="2"/>
      <c r="Q198" s="2"/>
    </row>
    <row r="199" thickTop="1" ht="12.75">
      <c r="A199" s="9"/>
      <c r="B199" s="44">
        <v>32</v>
      </c>
      <c r="C199" s="45" t="s">
        <v>107</v>
      </c>
      <c r="D199" s="45" t="s">
        <v>7</v>
      </c>
      <c r="E199" s="45" t="s">
        <v>108</v>
      </c>
      <c r="F199" s="45" t="s">
        <v>7</v>
      </c>
      <c r="G199" s="46" t="s">
        <v>109</v>
      </c>
      <c r="H199" s="57">
        <v>96.5</v>
      </c>
      <c r="I199" s="58">
        <v>0</v>
      </c>
      <c r="J199" s="59">
        <v>0</v>
      </c>
      <c r="K199" s="60">
        <v>0.20999999999999999</v>
      </c>
      <c r="L199" s="61">
        <v>0</v>
      </c>
      <c r="M199" s="12"/>
      <c r="N199" s="2"/>
      <c r="O199" s="2"/>
      <c r="P199" s="2"/>
      <c r="Q199" s="33">
        <f>IF(ISNUMBER(K199),IF(H199&gt;0,IF(I199&gt;0,J199,0),0),0)</f>
        <v>0</v>
      </c>
      <c r="R199" s="27">
        <f>IF(ISNUMBER(K199)=FALSE,J199,0)</f>
        <v>0</v>
      </c>
    </row>
    <row r="200" ht="12.75">
      <c r="A200" s="9"/>
      <c r="B200" s="51" t="s">
        <v>48</v>
      </c>
      <c r="C200" s="1"/>
      <c r="D200" s="1"/>
      <c r="E200" s="52" t="s">
        <v>110</v>
      </c>
      <c r="F200" s="1"/>
      <c r="G200" s="1"/>
      <c r="H200" s="43"/>
      <c r="I200" s="1"/>
      <c r="J200" s="43"/>
      <c r="K200" s="1"/>
      <c r="L200" s="1"/>
      <c r="M200" s="12"/>
      <c r="N200" s="2"/>
      <c r="O200" s="2"/>
      <c r="P200" s="2"/>
      <c r="Q200" s="2"/>
    </row>
    <row r="201" ht="12.75">
      <c r="A201" s="9"/>
      <c r="B201" s="51" t="s">
        <v>50</v>
      </c>
      <c r="C201" s="1"/>
      <c r="D201" s="1"/>
      <c r="E201" s="52" t="s">
        <v>279</v>
      </c>
      <c r="F201" s="1"/>
      <c r="G201" s="1"/>
      <c r="H201" s="43"/>
      <c r="I201" s="1"/>
      <c r="J201" s="43"/>
      <c r="K201" s="1"/>
      <c r="L201" s="1"/>
      <c r="M201" s="12"/>
      <c r="N201" s="2"/>
      <c r="O201" s="2"/>
      <c r="P201" s="2"/>
      <c r="Q201" s="2"/>
    </row>
    <row r="202" ht="12.75">
      <c r="A202" s="9"/>
      <c r="B202" s="51" t="s">
        <v>52</v>
      </c>
      <c r="C202" s="1"/>
      <c r="D202" s="1"/>
      <c r="E202" s="52" t="s">
        <v>112</v>
      </c>
      <c r="F202" s="1"/>
      <c r="G202" s="1"/>
      <c r="H202" s="43"/>
      <c r="I202" s="1"/>
      <c r="J202" s="43"/>
      <c r="K202" s="1"/>
      <c r="L202" s="1"/>
      <c r="M202" s="12"/>
      <c r="N202" s="2"/>
      <c r="O202" s="2"/>
      <c r="P202" s="2"/>
      <c r="Q202" s="2"/>
    </row>
    <row r="203" thickBot="1" ht="12.75">
      <c r="A203" s="9"/>
      <c r="B203" s="53" t="s">
        <v>54</v>
      </c>
      <c r="C203" s="54"/>
      <c r="D203" s="54"/>
      <c r="E203" s="55" t="s">
        <v>55</v>
      </c>
      <c r="F203" s="54"/>
      <c r="G203" s="54"/>
      <c r="H203" s="56"/>
      <c r="I203" s="54"/>
      <c r="J203" s="56"/>
      <c r="K203" s="54"/>
      <c r="L203" s="54"/>
      <c r="M203" s="12"/>
      <c r="N203" s="2"/>
      <c r="O203" s="2"/>
      <c r="P203" s="2"/>
      <c r="Q203" s="2"/>
    </row>
    <row r="204" thickTop="1" thickBot="1" ht="25" customHeight="1">
      <c r="A204" s="9"/>
      <c r="B204" s="1"/>
      <c r="C204" s="62">
        <v>5</v>
      </c>
      <c r="D204" s="1"/>
      <c r="E204" s="62" t="s">
        <v>33</v>
      </c>
      <c r="F204" s="1"/>
      <c r="G204" s="63" t="s">
        <v>65</v>
      </c>
      <c r="H204" s="64">
        <v>0</v>
      </c>
      <c r="I204" s="63" t="s">
        <v>66</v>
      </c>
      <c r="J204" s="65">
        <f>(L204-H204)</f>
        <v>0</v>
      </c>
      <c r="K204" s="63" t="s">
        <v>67</v>
      </c>
      <c r="L204" s="66">
        <v>0</v>
      </c>
      <c r="M204" s="12"/>
      <c r="N204" s="2"/>
      <c r="O204" s="2"/>
      <c r="P204" s="2"/>
      <c r="Q204" s="33">
        <f>0+Q129+Q134+Q139+Q144+Q149+Q154+Q159+Q164+Q169+Q174+Q179+Q184+Q189+Q194+Q199</f>
        <v>0</v>
      </c>
      <c r="R204" s="27">
        <f>0+R129+R134+R139+R144+R149+R154+R159+R164+R169+R174+R179+R184+R189+R194+R199</f>
        <v>0</v>
      </c>
      <c r="S204" s="67">
        <f>Q204*(1+J204)+R204</f>
        <v>0</v>
      </c>
    </row>
    <row r="205" thickTop="1" thickBot="1" ht="25" customHeight="1">
      <c r="A205" s="9"/>
      <c r="B205" s="68"/>
      <c r="C205" s="68"/>
      <c r="D205" s="68"/>
      <c r="E205" s="68"/>
      <c r="F205" s="68"/>
      <c r="G205" s="69" t="s">
        <v>68</v>
      </c>
      <c r="H205" s="70">
        <v>0</v>
      </c>
      <c r="I205" s="69" t="s">
        <v>69</v>
      </c>
      <c r="J205" s="71">
        <v>0</v>
      </c>
      <c r="K205" s="69" t="s">
        <v>70</v>
      </c>
      <c r="L205" s="72">
        <v>0</v>
      </c>
      <c r="M205" s="12"/>
      <c r="N205" s="2"/>
      <c r="O205" s="2"/>
      <c r="P205" s="2"/>
      <c r="Q205" s="2"/>
    </row>
    <row r="206" ht="40" customHeight="1">
      <c r="A206" s="9"/>
      <c r="B206" s="73" t="s">
        <v>113</v>
      </c>
      <c r="C206" s="1"/>
      <c r="D206" s="1"/>
      <c r="E206" s="1"/>
      <c r="F206" s="1"/>
      <c r="G206" s="1"/>
      <c r="H206" s="43"/>
      <c r="I206" s="1"/>
      <c r="J206" s="43"/>
      <c r="K206" s="1"/>
      <c r="L206" s="1"/>
      <c r="M206" s="12"/>
      <c r="N206" s="2"/>
      <c r="O206" s="2"/>
      <c r="P206" s="2"/>
      <c r="Q206" s="2"/>
    </row>
    <row r="207" ht="12.75">
      <c r="A207" s="9"/>
      <c r="B207" s="44">
        <v>33</v>
      </c>
      <c r="C207" s="45" t="s">
        <v>280</v>
      </c>
      <c r="D207" s="45" t="s">
        <v>7</v>
      </c>
      <c r="E207" s="45" t="s">
        <v>281</v>
      </c>
      <c r="F207" s="45" t="s">
        <v>7</v>
      </c>
      <c r="G207" s="46" t="s">
        <v>62</v>
      </c>
      <c r="H207" s="47">
        <v>2</v>
      </c>
      <c r="I207" s="25">
        <v>0</v>
      </c>
      <c r="J207" s="48">
        <v>0</v>
      </c>
      <c r="K207" s="49">
        <v>0.20999999999999999</v>
      </c>
      <c r="L207" s="50">
        <v>0</v>
      </c>
      <c r="M207" s="12"/>
      <c r="N207" s="2"/>
      <c r="O207" s="2"/>
      <c r="P207" s="2"/>
      <c r="Q207" s="33">
        <f>IF(ISNUMBER(K207),IF(H207&gt;0,IF(I207&gt;0,J207,0),0),0)</f>
        <v>0</v>
      </c>
      <c r="R207" s="27">
        <f>IF(ISNUMBER(K207)=FALSE,J207,0)</f>
        <v>0</v>
      </c>
    </row>
    <row r="208" ht="12.75">
      <c r="A208" s="9"/>
      <c r="B208" s="51" t="s">
        <v>48</v>
      </c>
      <c r="C208" s="1"/>
      <c r="D208" s="1"/>
      <c r="E208" s="52" t="s">
        <v>7</v>
      </c>
      <c r="F208" s="1"/>
      <c r="G208" s="1"/>
      <c r="H208" s="43"/>
      <c r="I208" s="1"/>
      <c r="J208" s="43"/>
      <c r="K208" s="1"/>
      <c r="L208" s="1"/>
      <c r="M208" s="12"/>
      <c r="N208" s="2"/>
      <c r="O208" s="2"/>
      <c r="P208" s="2"/>
      <c r="Q208" s="2"/>
    </row>
    <row r="209" ht="12.75">
      <c r="A209" s="9"/>
      <c r="B209" s="51" t="s">
        <v>50</v>
      </c>
      <c r="C209" s="1"/>
      <c r="D209" s="1"/>
      <c r="E209" s="52" t="s">
        <v>282</v>
      </c>
      <c r="F209" s="1"/>
      <c r="G209" s="1"/>
      <c r="H209" s="43"/>
      <c r="I209" s="1"/>
      <c r="J209" s="43"/>
      <c r="K209" s="1"/>
      <c r="L209" s="1"/>
      <c r="M209" s="12"/>
      <c r="N209" s="2"/>
      <c r="O209" s="2"/>
      <c r="P209" s="2"/>
      <c r="Q209" s="2"/>
    </row>
    <row r="210" ht="12.75">
      <c r="A210" s="9"/>
      <c r="B210" s="51" t="s">
        <v>52</v>
      </c>
      <c r="C210" s="1"/>
      <c r="D210" s="1"/>
      <c r="E210" s="52" t="s">
        <v>283</v>
      </c>
      <c r="F210" s="1"/>
      <c r="G210" s="1"/>
      <c r="H210" s="43"/>
      <c r="I210" s="1"/>
      <c r="J210" s="43"/>
      <c r="K210" s="1"/>
      <c r="L210" s="1"/>
      <c r="M210" s="12"/>
      <c r="N210" s="2"/>
      <c r="O210" s="2"/>
      <c r="P210" s="2"/>
      <c r="Q210" s="2"/>
    </row>
    <row r="211" thickBot="1" ht="12.75">
      <c r="A211" s="9"/>
      <c r="B211" s="53" t="s">
        <v>54</v>
      </c>
      <c r="C211" s="54"/>
      <c r="D211" s="54"/>
      <c r="E211" s="55" t="s">
        <v>55</v>
      </c>
      <c r="F211" s="54"/>
      <c r="G211" s="54"/>
      <c r="H211" s="56"/>
      <c r="I211" s="54"/>
      <c r="J211" s="56"/>
      <c r="K211" s="54"/>
      <c r="L211" s="54"/>
      <c r="M211" s="12"/>
      <c r="N211" s="2"/>
      <c r="O211" s="2"/>
      <c r="P211" s="2"/>
      <c r="Q211" s="2"/>
    </row>
    <row r="212" thickTop="1" ht="12.75">
      <c r="A212" s="9"/>
      <c r="B212" s="44">
        <v>34</v>
      </c>
      <c r="C212" s="45" t="s">
        <v>114</v>
      </c>
      <c r="D212" s="45" t="s">
        <v>7</v>
      </c>
      <c r="E212" s="45" t="s">
        <v>115</v>
      </c>
      <c r="F212" s="45" t="s">
        <v>7</v>
      </c>
      <c r="G212" s="46" t="s">
        <v>62</v>
      </c>
      <c r="H212" s="57">
        <v>2</v>
      </c>
      <c r="I212" s="58">
        <v>0</v>
      </c>
      <c r="J212" s="59">
        <v>0</v>
      </c>
      <c r="K212" s="60">
        <v>0.20999999999999999</v>
      </c>
      <c r="L212" s="61">
        <v>0</v>
      </c>
      <c r="M212" s="12"/>
      <c r="N212" s="2"/>
      <c r="O212" s="2"/>
      <c r="P212" s="2"/>
      <c r="Q212" s="33">
        <f>IF(ISNUMBER(K212),IF(H212&gt;0,IF(I212&gt;0,J212,0),0),0)</f>
        <v>0</v>
      </c>
      <c r="R212" s="27">
        <f>IF(ISNUMBER(K212)=FALSE,J212,0)</f>
        <v>0</v>
      </c>
    </row>
    <row r="213" ht="12.75">
      <c r="A213" s="9"/>
      <c r="B213" s="51" t="s">
        <v>48</v>
      </c>
      <c r="C213" s="1"/>
      <c r="D213" s="1"/>
      <c r="E213" s="52" t="s">
        <v>7</v>
      </c>
      <c r="F213" s="1"/>
      <c r="G213" s="1"/>
      <c r="H213" s="43"/>
      <c r="I213" s="1"/>
      <c r="J213" s="43"/>
      <c r="K213" s="1"/>
      <c r="L213" s="1"/>
      <c r="M213" s="12"/>
      <c r="N213" s="2"/>
      <c r="O213" s="2"/>
      <c r="P213" s="2"/>
      <c r="Q213" s="2"/>
    </row>
    <row r="214" ht="12.75">
      <c r="A214" s="9"/>
      <c r="B214" s="51" t="s">
        <v>50</v>
      </c>
      <c r="C214" s="1"/>
      <c r="D214" s="1"/>
      <c r="E214" s="52" t="s">
        <v>284</v>
      </c>
      <c r="F214" s="1"/>
      <c r="G214" s="1"/>
      <c r="H214" s="43"/>
      <c r="I214" s="1"/>
      <c r="J214" s="43"/>
      <c r="K214" s="1"/>
      <c r="L214" s="1"/>
      <c r="M214" s="12"/>
      <c r="N214" s="2"/>
      <c r="O214" s="2"/>
      <c r="P214" s="2"/>
      <c r="Q214" s="2"/>
    </row>
    <row r="215" ht="12.75">
      <c r="A215" s="9"/>
      <c r="B215" s="51" t="s">
        <v>52</v>
      </c>
      <c r="C215" s="1"/>
      <c r="D215" s="1"/>
      <c r="E215" s="52" t="s">
        <v>117</v>
      </c>
      <c r="F215" s="1"/>
      <c r="G215" s="1"/>
      <c r="H215" s="43"/>
      <c r="I215" s="1"/>
      <c r="J215" s="43"/>
      <c r="K215" s="1"/>
      <c r="L215" s="1"/>
      <c r="M215" s="12"/>
      <c r="N215" s="2"/>
      <c r="O215" s="2"/>
      <c r="P215" s="2"/>
      <c r="Q215" s="2"/>
    </row>
    <row r="216" thickBot="1" ht="12.75">
      <c r="A216" s="9"/>
      <c r="B216" s="53" t="s">
        <v>54</v>
      </c>
      <c r="C216" s="54"/>
      <c r="D216" s="54"/>
      <c r="E216" s="55" t="s">
        <v>55</v>
      </c>
      <c r="F216" s="54"/>
      <c r="G216" s="54"/>
      <c r="H216" s="56"/>
      <c r="I216" s="54"/>
      <c r="J216" s="56"/>
      <c r="K216" s="54"/>
      <c r="L216" s="54"/>
      <c r="M216" s="12"/>
      <c r="N216" s="2"/>
      <c r="O216" s="2"/>
      <c r="P216" s="2"/>
      <c r="Q216" s="2"/>
    </row>
    <row r="217" thickTop="1" thickBot="1" ht="25" customHeight="1">
      <c r="A217" s="9"/>
      <c r="B217" s="1"/>
      <c r="C217" s="62">
        <v>8</v>
      </c>
      <c r="D217" s="1"/>
      <c r="E217" s="62" t="s">
        <v>34</v>
      </c>
      <c r="F217" s="1"/>
      <c r="G217" s="63" t="s">
        <v>65</v>
      </c>
      <c r="H217" s="64">
        <v>0</v>
      </c>
      <c r="I217" s="63" t="s">
        <v>66</v>
      </c>
      <c r="J217" s="65">
        <f>(L217-H217)</f>
        <v>0</v>
      </c>
      <c r="K217" s="63" t="s">
        <v>67</v>
      </c>
      <c r="L217" s="66">
        <v>0</v>
      </c>
      <c r="M217" s="12"/>
      <c r="N217" s="2"/>
      <c r="O217" s="2"/>
      <c r="P217" s="2"/>
      <c r="Q217" s="33">
        <f>0+Q207+Q212</f>
        <v>0</v>
      </c>
      <c r="R217" s="27">
        <f>0+R207+R212</f>
        <v>0</v>
      </c>
      <c r="S217" s="67">
        <f>Q217*(1+J217)+R217</f>
        <v>0</v>
      </c>
    </row>
    <row r="218" thickTop="1" thickBot="1" ht="25" customHeight="1">
      <c r="A218" s="9"/>
      <c r="B218" s="68"/>
      <c r="C218" s="68"/>
      <c r="D218" s="68"/>
      <c r="E218" s="68"/>
      <c r="F218" s="68"/>
      <c r="G218" s="69" t="s">
        <v>68</v>
      </c>
      <c r="H218" s="70">
        <v>0</v>
      </c>
      <c r="I218" s="69" t="s">
        <v>69</v>
      </c>
      <c r="J218" s="71">
        <v>0</v>
      </c>
      <c r="K218" s="69" t="s">
        <v>70</v>
      </c>
      <c r="L218" s="72">
        <v>0</v>
      </c>
      <c r="M218" s="12"/>
      <c r="N218" s="2"/>
      <c r="O218" s="2"/>
      <c r="P218" s="2"/>
      <c r="Q218" s="2"/>
    </row>
    <row r="219" ht="40" customHeight="1">
      <c r="A219" s="9"/>
      <c r="B219" s="73" t="s">
        <v>121</v>
      </c>
      <c r="C219" s="1"/>
      <c r="D219" s="1"/>
      <c r="E219" s="1"/>
      <c r="F219" s="1"/>
      <c r="G219" s="1"/>
      <c r="H219" s="43"/>
      <c r="I219" s="1"/>
      <c r="J219" s="43"/>
      <c r="K219" s="1"/>
      <c r="L219" s="1"/>
      <c r="M219" s="12"/>
      <c r="N219" s="2"/>
      <c r="O219" s="2"/>
      <c r="P219" s="2"/>
      <c r="Q219" s="2"/>
    </row>
    <row r="220" ht="12.75">
      <c r="A220" s="9"/>
      <c r="B220" s="44">
        <v>35</v>
      </c>
      <c r="C220" s="45" t="s">
        <v>122</v>
      </c>
      <c r="D220" s="45" t="s">
        <v>7</v>
      </c>
      <c r="E220" s="45" t="s">
        <v>123</v>
      </c>
      <c r="F220" s="45" t="s">
        <v>7</v>
      </c>
      <c r="G220" s="46" t="s">
        <v>62</v>
      </c>
      <c r="H220" s="47">
        <v>4</v>
      </c>
      <c r="I220" s="25">
        <v>0</v>
      </c>
      <c r="J220" s="48">
        <v>0</v>
      </c>
      <c r="K220" s="49">
        <v>0.20999999999999999</v>
      </c>
      <c r="L220" s="50">
        <v>0</v>
      </c>
      <c r="M220" s="12"/>
      <c r="N220" s="2"/>
      <c r="O220" s="2"/>
      <c r="P220" s="2"/>
      <c r="Q220" s="33">
        <f>IF(ISNUMBER(K220),IF(H220&gt;0,IF(I220&gt;0,J220,0),0),0)</f>
        <v>0</v>
      </c>
      <c r="R220" s="27">
        <f>IF(ISNUMBER(K220)=FALSE,J220,0)</f>
        <v>0</v>
      </c>
    </row>
    <row r="221" ht="12.75">
      <c r="A221" s="9"/>
      <c r="B221" s="51" t="s">
        <v>48</v>
      </c>
      <c r="C221" s="1"/>
      <c r="D221" s="1"/>
      <c r="E221" s="52" t="s">
        <v>7</v>
      </c>
      <c r="F221" s="1"/>
      <c r="G221" s="1"/>
      <c r="H221" s="43"/>
      <c r="I221" s="1"/>
      <c r="J221" s="43"/>
      <c r="K221" s="1"/>
      <c r="L221" s="1"/>
      <c r="M221" s="12"/>
      <c r="N221" s="2"/>
      <c r="O221" s="2"/>
      <c r="P221" s="2"/>
      <c r="Q221" s="2"/>
    </row>
    <row r="222" ht="12.75">
      <c r="A222" s="9"/>
      <c r="B222" s="51" t="s">
        <v>50</v>
      </c>
      <c r="C222" s="1"/>
      <c r="D222" s="1"/>
      <c r="E222" s="52" t="s">
        <v>285</v>
      </c>
      <c r="F222" s="1"/>
      <c r="G222" s="1"/>
      <c r="H222" s="43"/>
      <c r="I222" s="1"/>
      <c r="J222" s="43"/>
      <c r="K222" s="1"/>
      <c r="L222" s="1"/>
      <c r="M222" s="12"/>
      <c r="N222" s="2"/>
      <c r="O222" s="2"/>
      <c r="P222" s="2"/>
      <c r="Q222" s="2"/>
    </row>
    <row r="223" ht="12.75">
      <c r="A223" s="9"/>
      <c r="B223" s="51" t="s">
        <v>52</v>
      </c>
      <c r="C223" s="1"/>
      <c r="D223" s="1"/>
      <c r="E223" s="52" t="s">
        <v>125</v>
      </c>
      <c r="F223" s="1"/>
      <c r="G223" s="1"/>
      <c r="H223" s="43"/>
      <c r="I223" s="1"/>
      <c r="J223" s="43"/>
      <c r="K223" s="1"/>
      <c r="L223" s="1"/>
      <c r="M223" s="12"/>
      <c r="N223" s="2"/>
      <c r="O223" s="2"/>
      <c r="P223" s="2"/>
      <c r="Q223" s="2"/>
    </row>
    <row r="224" thickBot="1" ht="12.75">
      <c r="A224" s="9"/>
      <c r="B224" s="53" t="s">
        <v>54</v>
      </c>
      <c r="C224" s="54"/>
      <c r="D224" s="54"/>
      <c r="E224" s="55" t="s">
        <v>55</v>
      </c>
      <c r="F224" s="54"/>
      <c r="G224" s="54"/>
      <c r="H224" s="56"/>
      <c r="I224" s="54"/>
      <c r="J224" s="56"/>
      <c r="K224" s="54"/>
      <c r="L224" s="54"/>
      <c r="M224" s="12"/>
      <c r="N224" s="2"/>
      <c r="O224" s="2"/>
      <c r="P224" s="2"/>
      <c r="Q224" s="2"/>
    </row>
    <row r="225" thickTop="1" ht="12.75">
      <c r="A225" s="9"/>
      <c r="B225" s="44">
        <v>36</v>
      </c>
      <c r="C225" s="45" t="s">
        <v>126</v>
      </c>
      <c r="D225" s="45" t="s">
        <v>7</v>
      </c>
      <c r="E225" s="45" t="s">
        <v>127</v>
      </c>
      <c r="F225" s="45" t="s">
        <v>7</v>
      </c>
      <c r="G225" s="46" t="s">
        <v>62</v>
      </c>
      <c r="H225" s="57">
        <v>2</v>
      </c>
      <c r="I225" s="58">
        <v>0</v>
      </c>
      <c r="J225" s="59">
        <v>0</v>
      </c>
      <c r="K225" s="60">
        <v>0.20999999999999999</v>
      </c>
      <c r="L225" s="61">
        <v>0</v>
      </c>
      <c r="M225" s="12"/>
      <c r="N225" s="2"/>
      <c r="O225" s="2"/>
      <c r="P225" s="2"/>
      <c r="Q225" s="33">
        <f>IF(ISNUMBER(K225),IF(H225&gt;0,IF(I225&gt;0,J225,0),0),0)</f>
        <v>0</v>
      </c>
      <c r="R225" s="27">
        <f>IF(ISNUMBER(K225)=FALSE,J225,0)</f>
        <v>0</v>
      </c>
    </row>
    <row r="226" ht="12.75">
      <c r="A226" s="9"/>
      <c r="B226" s="51" t="s">
        <v>48</v>
      </c>
      <c r="C226" s="1"/>
      <c r="D226" s="1"/>
      <c r="E226" s="52" t="s">
        <v>7</v>
      </c>
      <c r="F226" s="1"/>
      <c r="G226" s="1"/>
      <c r="H226" s="43"/>
      <c r="I226" s="1"/>
      <c r="J226" s="43"/>
      <c r="K226" s="1"/>
      <c r="L226" s="1"/>
      <c r="M226" s="12"/>
      <c r="N226" s="2"/>
      <c r="O226" s="2"/>
      <c r="P226" s="2"/>
      <c r="Q226" s="2"/>
    </row>
    <row r="227" ht="12.75">
      <c r="A227" s="9"/>
      <c r="B227" s="51" t="s">
        <v>50</v>
      </c>
      <c r="C227" s="1"/>
      <c r="D227" s="1"/>
      <c r="E227" s="52" t="s">
        <v>286</v>
      </c>
      <c r="F227" s="1"/>
      <c r="G227" s="1"/>
      <c r="H227" s="43"/>
      <c r="I227" s="1"/>
      <c r="J227" s="43"/>
      <c r="K227" s="1"/>
      <c r="L227" s="1"/>
      <c r="M227" s="12"/>
      <c r="N227" s="2"/>
      <c r="O227" s="2"/>
      <c r="P227" s="2"/>
      <c r="Q227" s="2"/>
    </row>
    <row r="228" ht="12.75">
      <c r="A228" s="9"/>
      <c r="B228" s="51" t="s">
        <v>52</v>
      </c>
      <c r="C228" s="1"/>
      <c r="D228" s="1"/>
      <c r="E228" s="52" t="s">
        <v>129</v>
      </c>
      <c r="F228" s="1"/>
      <c r="G228" s="1"/>
      <c r="H228" s="43"/>
      <c r="I228" s="1"/>
      <c r="J228" s="43"/>
      <c r="K228" s="1"/>
      <c r="L228" s="1"/>
      <c r="M228" s="12"/>
      <c r="N228" s="2"/>
      <c r="O228" s="2"/>
      <c r="P228" s="2"/>
      <c r="Q228" s="2"/>
    </row>
    <row r="229" thickBot="1" ht="12.75">
      <c r="A229" s="9"/>
      <c r="B229" s="53" t="s">
        <v>54</v>
      </c>
      <c r="C229" s="54"/>
      <c r="D229" s="54"/>
      <c r="E229" s="55" t="s">
        <v>55</v>
      </c>
      <c r="F229" s="54"/>
      <c r="G229" s="54"/>
      <c r="H229" s="56"/>
      <c r="I229" s="54"/>
      <c r="J229" s="56"/>
      <c r="K229" s="54"/>
      <c r="L229" s="54"/>
      <c r="M229" s="12"/>
      <c r="N229" s="2"/>
      <c r="O229" s="2"/>
      <c r="P229" s="2"/>
      <c r="Q229" s="2"/>
    </row>
    <row r="230" thickTop="1" ht="12.75">
      <c r="A230" s="9"/>
      <c r="B230" s="44">
        <v>37</v>
      </c>
      <c r="C230" s="45" t="s">
        <v>130</v>
      </c>
      <c r="D230" s="45" t="s">
        <v>7</v>
      </c>
      <c r="E230" s="45" t="s">
        <v>131</v>
      </c>
      <c r="F230" s="45" t="s">
        <v>7</v>
      </c>
      <c r="G230" s="46" t="s">
        <v>62</v>
      </c>
      <c r="H230" s="57">
        <v>2</v>
      </c>
      <c r="I230" s="58">
        <v>0</v>
      </c>
      <c r="J230" s="59">
        <v>0</v>
      </c>
      <c r="K230" s="60">
        <v>0.20999999999999999</v>
      </c>
      <c r="L230" s="61">
        <v>0</v>
      </c>
      <c r="M230" s="12"/>
      <c r="N230" s="2"/>
      <c r="O230" s="2"/>
      <c r="P230" s="2"/>
      <c r="Q230" s="33">
        <f>IF(ISNUMBER(K230),IF(H230&gt;0,IF(I230&gt;0,J230,0),0),0)</f>
        <v>0</v>
      </c>
      <c r="R230" s="27">
        <f>IF(ISNUMBER(K230)=FALSE,J230,0)</f>
        <v>0</v>
      </c>
    </row>
    <row r="231" ht="12.75">
      <c r="A231" s="9"/>
      <c r="B231" s="51" t="s">
        <v>48</v>
      </c>
      <c r="C231" s="1"/>
      <c r="D231" s="1"/>
      <c r="E231" s="52" t="s">
        <v>7</v>
      </c>
      <c r="F231" s="1"/>
      <c r="G231" s="1"/>
      <c r="H231" s="43"/>
      <c r="I231" s="1"/>
      <c r="J231" s="43"/>
      <c r="K231" s="1"/>
      <c r="L231" s="1"/>
      <c r="M231" s="12"/>
      <c r="N231" s="2"/>
      <c r="O231" s="2"/>
      <c r="P231" s="2"/>
      <c r="Q231" s="2"/>
    </row>
    <row r="232" ht="12.75">
      <c r="A232" s="9"/>
      <c r="B232" s="51" t="s">
        <v>50</v>
      </c>
      <c r="C232" s="1"/>
      <c r="D232" s="1"/>
      <c r="E232" s="52" t="s">
        <v>286</v>
      </c>
      <c r="F232" s="1"/>
      <c r="G232" s="1"/>
      <c r="H232" s="43"/>
      <c r="I232" s="1"/>
      <c r="J232" s="43"/>
      <c r="K232" s="1"/>
      <c r="L232" s="1"/>
      <c r="M232" s="12"/>
      <c r="N232" s="2"/>
      <c r="O232" s="2"/>
      <c r="P232" s="2"/>
      <c r="Q232" s="2"/>
    </row>
    <row r="233" ht="12.75">
      <c r="A233" s="9"/>
      <c r="B233" s="51" t="s">
        <v>52</v>
      </c>
      <c r="C233" s="1"/>
      <c r="D233" s="1"/>
      <c r="E233" s="52" t="s">
        <v>133</v>
      </c>
      <c r="F233" s="1"/>
      <c r="G233" s="1"/>
      <c r="H233" s="43"/>
      <c r="I233" s="1"/>
      <c r="J233" s="43"/>
      <c r="K233" s="1"/>
      <c r="L233" s="1"/>
      <c r="M233" s="12"/>
      <c r="N233" s="2"/>
      <c r="O233" s="2"/>
      <c r="P233" s="2"/>
      <c r="Q233" s="2"/>
    </row>
    <row r="234" thickBot="1" ht="12.75">
      <c r="A234" s="9"/>
      <c r="B234" s="53" t="s">
        <v>54</v>
      </c>
      <c r="C234" s="54"/>
      <c r="D234" s="54"/>
      <c r="E234" s="55" t="s">
        <v>55</v>
      </c>
      <c r="F234" s="54"/>
      <c r="G234" s="54"/>
      <c r="H234" s="56"/>
      <c r="I234" s="54"/>
      <c r="J234" s="56"/>
      <c r="K234" s="54"/>
      <c r="L234" s="54"/>
      <c r="M234" s="12"/>
      <c r="N234" s="2"/>
      <c r="O234" s="2"/>
      <c r="P234" s="2"/>
      <c r="Q234" s="2"/>
    </row>
    <row r="235" thickTop="1" ht="12.75">
      <c r="A235" s="9"/>
      <c r="B235" s="44">
        <v>38</v>
      </c>
      <c r="C235" s="45" t="s">
        <v>134</v>
      </c>
      <c r="D235" s="45" t="s">
        <v>7</v>
      </c>
      <c r="E235" s="45" t="s">
        <v>135</v>
      </c>
      <c r="F235" s="45" t="s">
        <v>7</v>
      </c>
      <c r="G235" s="46" t="s">
        <v>62</v>
      </c>
      <c r="H235" s="57">
        <v>2</v>
      </c>
      <c r="I235" s="58">
        <v>0</v>
      </c>
      <c r="J235" s="59">
        <v>0</v>
      </c>
      <c r="K235" s="60">
        <v>0.20999999999999999</v>
      </c>
      <c r="L235" s="61">
        <v>0</v>
      </c>
      <c r="M235" s="12"/>
      <c r="N235" s="2"/>
      <c r="O235" s="2"/>
      <c r="P235" s="2"/>
      <c r="Q235" s="33">
        <f>IF(ISNUMBER(K235),IF(H235&gt;0,IF(I235&gt;0,J235,0),0),0)</f>
        <v>0</v>
      </c>
      <c r="R235" s="27">
        <f>IF(ISNUMBER(K235)=FALSE,J235,0)</f>
        <v>0</v>
      </c>
    </row>
    <row r="236" ht="12.75">
      <c r="A236" s="9"/>
      <c r="B236" s="51" t="s">
        <v>48</v>
      </c>
      <c r="C236" s="1"/>
      <c r="D236" s="1"/>
      <c r="E236" s="52" t="s">
        <v>287</v>
      </c>
      <c r="F236" s="1"/>
      <c r="G236" s="1"/>
      <c r="H236" s="43"/>
      <c r="I236" s="1"/>
      <c r="J236" s="43"/>
      <c r="K236" s="1"/>
      <c r="L236" s="1"/>
      <c r="M236" s="12"/>
      <c r="N236" s="2"/>
      <c r="O236" s="2"/>
      <c r="P236" s="2"/>
      <c r="Q236" s="2"/>
    </row>
    <row r="237" ht="12.75">
      <c r="A237" s="9"/>
      <c r="B237" s="51" t="s">
        <v>50</v>
      </c>
      <c r="C237" s="1"/>
      <c r="D237" s="1"/>
      <c r="E237" s="52" t="s">
        <v>288</v>
      </c>
      <c r="F237" s="1"/>
      <c r="G237" s="1"/>
      <c r="H237" s="43"/>
      <c r="I237" s="1"/>
      <c r="J237" s="43"/>
      <c r="K237" s="1"/>
      <c r="L237" s="1"/>
      <c r="M237" s="12"/>
      <c r="N237" s="2"/>
      <c r="O237" s="2"/>
      <c r="P237" s="2"/>
      <c r="Q237" s="2"/>
    </row>
    <row r="238" ht="12.75">
      <c r="A238" s="9"/>
      <c r="B238" s="51" t="s">
        <v>52</v>
      </c>
      <c r="C238" s="1"/>
      <c r="D238" s="1"/>
      <c r="E238" s="52" t="s">
        <v>137</v>
      </c>
      <c r="F238" s="1"/>
      <c r="G238" s="1"/>
      <c r="H238" s="43"/>
      <c r="I238" s="1"/>
      <c r="J238" s="43"/>
      <c r="K238" s="1"/>
      <c r="L238" s="1"/>
      <c r="M238" s="12"/>
      <c r="N238" s="2"/>
      <c r="O238" s="2"/>
      <c r="P238" s="2"/>
      <c r="Q238" s="2"/>
    </row>
    <row r="239" thickBot="1" ht="12.75">
      <c r="A239" s="9"/>
      <c r="B239" s="53" t="s">
        <v>54</v>
      </c>
      <c r="C239" s="54"/>
      <c r="D239" s="54"/>
      <c r="E239" s="55" t="s">
        <v>55</v>
      </c>
      <c r="F239" s="54"/>
      <c r="G239" s="54"/>
      <c r="H239" s="56"/>
      <c r="I239" s="54"/>
      <c r="J239" s="56"/>
      <c r="K239" s="54"/>
      <c r="L239" s="54"/>
      <c r="M239" s="12"/>
      <c r="N239" s="2"/>
      <c r="O239" s="2"/>
      <c r="P239" s="2"/>
      <c r="Q239" s="2"/>
    </row>
    <row r="240" thickTop="1" ht="12.75">
      <c r="A240" s="9"/>
      <c r="B240" s="44">
        <v>39</v>
      </c>
      <c r="C240" s="45" t="s">
        <v>138</v>
      </c>
      <c r="D240" s="45" t="s">
        <v>7</v>
      </c>
      <c r="E240" s="45" t="s">
        <v>139</v>
      </c>
      <c r="F240" s="45" t="s">
        <v>7</v>
      </c>
      <c r="G240" s="46" t="s">
        <v>62</v>
      </c>
      <c r="H240" s="57">
        <v>1</v>
      </c>
      <c r="I240" s="58">
        <v>0</v>
      </c>
      <c r="J240" s="59">
        <v>0</v>
      </c>
      <c r="K240" s="60">
        <v>0.20999999999999999</v>
      </c>
      <c r="L240" s="61">
        <v>0</v>
      </c>
      <c r="M240" s="12"/>
      <c r="N240" s="2"/>
      <c r="O240" s="2"/>
      <c r="P240" s="2"/>
      <c r="Q240" s="33">
        <f>IF(ISNUMBER(K240),IF(H240&gt;0,IF(I240&gt;0,J240,0),0),0)</f>
        <v>0</v>
      </c>
      <c r="R240" s="27">
        <f>IF(ISNUMBER(K240)=FALSE,J240,0)</f>
        <v>0</v>
      </c>
    </row>
    <row r="241" ht="12.75">
      <c r="A241" s="9"/>
      <c r="B241" s="51" t="s">
        <v>48</v>
      </c>
      <c r="C241" s="1"/>
      <c r="D241" s="1"/>
      <c r="E241" s="52" t="s">
        <v>7</v>
      </c>
      <c r="F241" s="1"/>
      <c r="G241" s="1"/>
      <c r="H241" s="43"/>
      <c r="I241" s="1"/>
      <c r="J241" s="43"/>
      <c r="K241" s="1"/>
      <c r="L241" s="1"/>
      <c r="M241" s="12"/>
      <c r="N241" s="2"/>
      <c r="O241" s="2"/>
      <c r="P241" s="2"/>
      <c r="Q241" s="2"/>
    </row>
    <row r="242" ht="12.75">
      <c r="A242" s="9"/>
      <c r="B242" s="51" t="s">
        <v>50</v>
      </c>
      <c r="C242" s="1"/>
      <c r="D242" s="1"/>
      <c r="E242" s="52" t="s">
        <v>289</v>
      </c>
      <c r="F242" s="1"/>
      <c r="G242" s="1"/>
      <c r="H242" s="43"/>
      <c r="I242" s="1"/>
      <c r="J242" s="43"/>
      <c r="K242" s="1"/>
      <c r="L242" s="1"/>
      <c r="M242" s="12"/>
      <c r="N242" s="2"/>
      <c r="O242" s="2"/>
      <c r="P242" s="2"/>
      <c r="Q242" s="2"/>
    </row>
    <row r="243" ht="12.75">
      <c r="A243" s="9"/>
      <c r="B243" s="51" t="s">
        <v>52</v>
      </c>
      <c r="C243" s="1"/>
      <c r="D243" s="1"/>
      <c r="E243" s="52" t="s">
        <v>141</v>
      </c>
      <c r="F243" s="1"/>
      <c r="G243" s="1"/>
      <c r="H243" s="43"/>
      <c r="I243" s="1"/>
      <c r="J243" s="43"/>
      <c r="K243" s="1"/>
      <c r="L243" s="1"/>
      <c r="M243" s="12"/>
      <c r="N243" s="2"/>
      <c r="O243" s="2"/>
      <c r="P243" s="2"/>
      <c r="Q243" s="2"/>
    </row>
    <row r="244" thickBot="1" ht="12.75">
      <c r="A244" s="9"/>
      <c r="B244" s="53" t="s">
        <v>54</v>
      </c>
      <c r="C244" s="54"/>
      <c r="D244" s="54"/>
      <c r="E244" s="55" t="s">
        <v>55</v>
      </c>
      <c r="F244" s="54"/>
      <c r="G244" s="54"/>
      <c r="H244" s="56"/>
      <c r="I244" s="54"/>
      <c r="J244" s="56"/>
      <c r="K244" s="54"/>
      <c r="L244" s="54"/>
      <c r="M244" s="12"/>
      <c r="N244" s="2"/>
      <c r="O244" s="2"/>
      <c r="P244" s="2"/>
      <c r="Q244" s="2"/>
    </row>
    <row r="245" thickTop="1" ht="12.75">
      <c r="A245" s="9"/>
      <c r="B245" s="44">
        <v>40</v>
      </c>
      <c r="C245" s="45" t="s">
        <v>142</v>
      </c>
      <c r="D245" s="45" t="s">
        <v>7</v>
      </c>
      <c r="E245" s="45" t="s">
        <v>143</v>
      </c>
      <c r="F245" s="45" t="s">
        <v>7</v>
      </c>
      <c r="G245" s="46" t="s">
        <v>62</v>
      </c>
      <c r="H245" s="57">
        <v>1</v>
      </c>
      <c r="I245" s="58">
        <v>0</v>
      </c>
      <c r="J245" s="59">
        <v>0</v>
      </c>
      <c r="K245" s="60">
        <v>0.20999999999999999</v>
      </c>
      <c r="L245" s="61">
        <v>0</v>
      </c>
      <c r="M245" s="12"/>
      <c r="N245" s="2"/>
      <c r="O245" s="2"/>
      <c r="P245" s="2"/>
      <c r="Q245" s="33">
        <f>IF(ISNUMBER(K245),IF(H245&gt;0,IF(I245&gt;0,J245,0),0),0)</f>
        <v>0</v>
      </c>
      <c r="R245" s="27">
        <f>IF(ISNUMBER(K245)=FALSE,J245,0)</f>
        <v>0</v>
      </c>
    </row>
    <row r="246" ht="12.75">
      <c r="A246" s="9"/>
      <c r="B246" s="51" t="s">
        <v>48</v>
      </c>
      <c r="C246" s="1"/>
      <c r="D246" s="1"/>
      <c r="E246" s="52" t="s">
        <v>7</v>
      </c>
      <c r="F246" s="1"/>
      <c r="G246" s="1"/>
      <c r="H246" s="43"/>
      <c r="I246" s="1"/>
      <c r="J246" s="43"/>
      <c r="K246" s="1"/>
      <c r="L246" s="1"/>
      <c r="M246" s="12"/>
      <c r="N246" s="2"/>
      <c r="O246" s="2"/>
      <c r="P246" s="2"/>
      <c r="Q246" s="2"/>
    </row>
    <row r="247" ht="12.75">
      <c r="A247" s="9"/>
      <c r="B247" s="51" t="s">
        <v>50</v>
      </c>
      <c r="C247" s="1"/>
      <c r="D247" s="1"/>
      <c r="E247" s="52" t="s">
        <v>290</v>
      </c>
      <c r="F247" s="1"/>
      <c r="G247" s="1"/>
      <c r="H247" s="43"/>
      <c r="I247" s="1"/>
      <c r="J247" s="43"/>
      <c r="K247" s="1"/>
      <c r="L247" s="1"/>
      <c r="M247" s="12"/>
      <c r="N247" s="2"/>
      <c r="O247" s="2"/>
      <c r="P247" s="2"/>
      <c r="Q247" s="2"/>
    </row>
    <row r="248" ht="12.75">
      <c r="A248" s="9"/>
      <c r="B248" s="51" t="s">
        <v>52</v>
      </c>
      <c r="C248" s="1"/>
      <c r="D248" s="1"/>
      <c r="E248" s="52" t="s">
        <v>133</v>
      </c>
      <c r="F248" s="1"/>
      <c r="G248" s="1"/>
      <c r="H248" s="43"/>
      <c r="I248" s="1"/>
      <c r="J248" s="43"/>
      <c r="K248" s="1"/>
      <c r="L248" s="1"/>
      <c r="M248" s="12"/>
      <c r="N248" s="2"/>
      <c r="O248" s="2"/>
      <c r="P248" s="2"/>
      <c r="Q248" s="2"/>
    </row>
    <row r="249" thickBot="1" ht="12.75">
      <c r="A249" s="9"/>
      <c r="B249" s="53" t="s">
        <v>54</v>
      </c>
      <c r="C249" s="54"/>
      <c r="D249" s="54"/>
      <c r="E249" s="55" t="s">
        <v>55</v>
      </c>
      <c r="F249" s="54"/>
      <c r="G249" s="54"/>
      <c r="H249" s="56"/>
      <c r="I249" s="54"/>
      <c r="J249" s="56"/>
      <c r="K249" s="54"/>
      <c r="L249" s="54"/>
      <c r="M249" s="12"/>
      <c r="N249" s="2"/>
      <c r="O249" s="2"/>
      <c r="P249" s="2"/>
      <c r="Q249" s="2"/>
    </row>
    <row r="250" thickTop="1" ht="12.75">
      <c r="A250" s="9"/>
      <c r="B250" s="44">
        <v>41</v>
      </c>
      <c r="C250" s="45" t="s">
        <v>145</v>
      </c>
      <c r="D250" s="45" t="s">
        <v>7</v>
      </c>
      <c r="E250" s="45" t="s">
        <v>146</v>
      </c>
      <c r="F250" s="45" t="s">
        <v>7</v>
      </c>
      <c r="G250" s="46" t="s">
        <v>85</v>
      </c>
      <c r="H250" s="57">
        <v>29</v>
      </c>
      <c r="I250" s="58">
        <v>0</v>
      </c>
      <c r="J250" s="59">
        <v>0</v>
      </c>
      <c r="K250" s="60">
        <v>0.20999999999999999</v>
      </c>
      <c r="L250" s="61">
        <v>0</v>
      </c>
      <c r="M250" s="12"/>
      <c r="N250" s="2"/>
      <c r="O250" s="2"/>
      <c r="P250" s="2"/>
      <c r="Q250" s="33">
        <f>IF(ISNUMBER(K250),IF(H250&gt;0,IF(I250&gt;0,J250,0),0),0)</f>
        <v>0</v>
      </c>
      <c r="R250" s="27">
        <f>IF(ISNUMBER(K250)=FALSE,J250,0)</f>
        <v>0</v>
      </c>
    </row>
    <row r="251" ht="12.75">
      <c r="A251" s="9"/>
      <c r="B251" s="51" t="s">
        <v>48</v>
      </c>
      <c r="C251" s="1"/>
      <c r="D251" s="1"/>
      <c r="E251" s="52" t="s">
        <v>7</v>
      </c>
      <c r="F251" s="1"/>
      <c r="G251" s="1"/>
      <c r="H251" s="43"/>
      <c r="I251" s="1"/>
      <c r="J251" s="43"/>
      <c r="K251" s="1"/>
      <c r="L251" s="1"/>
      <c r="M251" s="12"/>
      <c r="N251" s="2"/>
      <c r="O251" s="2"/>
      <c r="P251" s="2"/>
      <c r="Q251" s="2"/>
    </row>
    <row r="252" ht="12.75">
      <c r="A252" s="9"/>
      <c r="B252" s="51" t="s">
        <v>50</v>
      </c>
      <c r="C252" s="1"/>
      <c r="D252" s="1"/>
      <c r="E252" s="52" t="s">
        <v>291</v>
      </c>
      <c r="F252" s="1"/>
      <c r="G252" s="1"/>
      <c r="H252" s="43"/>
      <c r="I252" s="1"/>
      <c r="J252" s="43"/>
      <c r="K252" s="1"/>
      <c r="L252" s="1"/>
      <c r="M252" s="12"/>
      <c r="N252" s="2"/>
      <c r="O252" s="2"/>
      <c r="P252" s="2"/>
      <c r="Q252" s="2"/>
    </row>
    <row r="253" ht="12.75">
      <c r="A253" s="9"/>
      <c r="B253" s="51" t="s">
        <v>52</v>
      </c>
      <c r="C253" s="1"/>
      <c r="D253" s="1"/>
      <c r="E253" s="52" t="s">
        <v>148</v>
      </c>
      <c r="F253" s="1"/>
      <c r="G253" s="1"/>
      <c r="H253" s="43"/>
      <c r="I253" s="1"/>
      <c r="J253" s="43"/>
      <c r="K253" s="1"/>
      <c r="L253" s="1"/>
      <c r="M253" s="12"/>
      <c r="N253" s="2"/>
      <c r="O253" s="2"/>
      <c r="P253" s="2"/>
      <c r="Q253" s="2"/>
    </row>
    <row r="254" thickBot="1" ht="12.75">
      <c r="A254" s="9"/>
      <c r="B254" s="53" t="s">
        <v>54</v>
      </c>
      <c r="C254" s="54"/>
      <c r="D254" s="54"/>
      <c r="E254" s="55" t="s">
        <v>55</v>
      </c>
      <c r="F254" s="54"/>
      <c r="G254" s="54"/>
      <c r="H254" s="56"/>
      <c r="I254" s="54"/>
      <c r="J254" s="56"/>
      <c r="K254" s="54"/>
      <c r="L254" s="54"/>
      <c r="M254" s="12"/>
      <c r="N254" s="2"/>
      <c r="O254" s="2"/>
      <c r="P254" s="2"/>
      <c r="Q254" s="2"/>
    </row>
    <row r="255" thickTop="1" ht="12.75">
      <c r="A255" s="9"/>
      <c r="B255" s="44">
        <v>42</v>
      </c>
      <c r="C255" s="45" t="s">
        <v>149</v>
      </c>
      <c r="D255" s="45" t="s">
        <v>7</v>
      </c>
      <c r="E255" s="45" t="s">
        <v>150</v>
      </c>
      <c r="F255" s="45" t="s">
        <v>7</v>
      </c>
      <c r="G255" s="46" t="s">
        <v>85</v>
      </c>
      <c r="H255" s="57">
        <v>29</v>
      </c>
      <c r="I255" s="58">
        <v>0</v>
      </c>
      <c r="J255" s="59">
        <v>0</v>
      </c>
      <c r="K255" s="60">
        <v>0.20999999999999999</v>
      </c>
      <c r="L255" s="61">
        <v>0</v>
      </c>
      <c r="M255" s="12"/>
      <c r="N255" s="2"/>
      <c r="O255" s="2"/>
      <c r="P255" s="2"/>
      <c r="Q255" s="33">
        <f>IF(ISNUMBER(K255),IF(H255&gt;0,IF(I255&gt;0,J255,0),0),0)</f>
        <v>0</v>
      </c>
      <c r="R255" s="27">
        <f>IF(ISNUMBER(K255)=FALSE,J255,0)</f>
        <v>0</v>
      </c>
    </row>
    <row r="256" ht="12.75">
      <c r="A256" s="9"/>
      <c r="B256" s="51" t="s">
        <v>48</v>
      </c>
      <c r="C256" s="1"/>
      <c r="D256" s="1"/>
      <c r="E256" s="52" t="s">
        <v>7</v>
      </c>
      <c r="F256" s="1"/>
      <c r="G256" s="1"/>
      <c r="H256" s="43"/>
      <c r="I256" s="1"/>
      <c r="J256" s="43"/>
      <c r="K256" s="1"/>
      <c r="L256" s="1"/>
      <c r="M256" s="12"/>
      <c r="N256" s="2"/>
      <c r="O256" s="2"/>
      <c r="P256" s="2"/>
      <c r="Q256" s="2"/>
    </row>
    <row r="257" ht="12.75">
      <c r="A257" s="9"/>
      <c r="B257" s="51" t="s">
        <v>50</v>
      </c>
      <c r="C257" s="1"/>
      <c r="D257" s="1"/>
      <c r="E257" s="52" t="s">
        <v>291</v>
      </c>
      <c r="F257" s="1"/>
      <c r="G257" s="1"/>
      <c r="H257" s="43"/>
      <c r="I257" s="1"/>
      <c r="J257" s="43"/>
      <c r="K257" s="1"/>
      <c r="L257" s="1"/>
      <c r="M257" s="12"/>
      <c r="N257" s="2"/>
      <c r="O257" s="2"/>
      <c r="P257" s="2"/>
      <c r="Q257" s="2"/>
    </row>
    <row r="258" ht="12.75">
      <c r="A258" s="9"/>
      <c r="B258" s="51" t="s">
        <v>52</v>
      </c>
      <c r="C258" s="1"/>
      <c r="D258" s="1"/>
      <c r="E258" s="52" t="s">
        <v>148</v>
      </c>
      <c r="F258" s="1"/>
      <c r="G258" s="1"/>
      <c r="H258" s="43"/>
      <c r="I258" s="1"/>
      <c r="J258" s="43"/>
      <c r="K258" s="1"/>
      <c r="L258" s="1"/>
      <c r="M258" s="12"/>
      <c r="N258" s="2"/>
      <c r="O258" s="2"/>
      <c r="P258" s="2"/>
      <c r="Q258" s="2"/>
    </row>
    <row r="259" thickBot="1" ht="12.75">
      <c r="A259" s="9"/>
      <c r="B259" s="53" t="s">
        <v>54</v>
      </c>
      <c r="C259" s="54"/>
      <c r="D259" s="54"/>
      <c r="E259" s="55" t="s">
        <v>55</v>
      </c>
      <c r="F259" s="54"/>
      <c r="G259" s="54"/>
      <c r="H259" s="56"/>
      <c r="I259" s="54"/>
      <c r="J259" s="56"/>
      <c r="K259" s="54"/>
      <c r="L259" s="54"/>
      <c r="M259" s="12"/>
      <c r="N259" s="2"/>
      <c r="O259" s="2"/>
      <c r="P259" s="2"/>
      <c r="Q259" s="2"/>
    </row>
    <row r="260" thickTop="1" ht="12.75">
      <c r="A260" s="9"/>
      <c r="B260" s="44">
        <v>43</v>
      </c>
      <c r="C260" s="45" t="s">
        <v>292</v>
      </c>
      <c r="D260" s="45" t="s">
        <v>7</v>
      </c>
      <c r="E260" s="45" t="s">
        <v>293</v>
      </c>
      <c r="F260" s="45" t="s">
        <v>7</v>
      </c>
      <c r="G260" s="46" t="s">
        <v>109</v>
      </c>
      <c r="H260" s="57">
        <v>22</v>
      </c>
      <c r="I260" s="58">
        <v>0</v>
      </c>
      <c r="J260" s="59">
        <v>0</v>
      </c>
      <c r="K260" s="60">
        <v>0.20999999999999999</v>
      </c>
      <c r="L260" s="61">
        <v>0</v>
      </c>
      <c r="M260" s="12"/>
      <c r="N260" s="2"/>
      <c r="O260" s="2"/>
      <c r="P260" s="2"/>
      <c r="Q260" s="33">
        <f>IF(ISNUMBER(K260),IF(H260&gt;0,IF(I260&gt;0,J260,0),0),0)</f>
        <v>0</v>
      </c>
      <c r="R260" s="27">
        <f>IF(ISNUMBER(K260)=FALSE,J260,0)</f>
        <v>0</v>
      </c>
    </row>
    <row r="261" ht="12.75">
      <c r="A261" s="9"/>
      <c r="B261" s="51" t="s">
        <v>48</v>
      </c>
      <c r="C261" s="1"/>
      <c r="D261" s="1"/>
      <c r="E261" s="52" t="s">
        <v>294</v>
      </c>
      <c r="F261" s="1"/>
      <c r="G261" s="1"/>
      <c r="H261" s="43"/>
      <c r="I261" s="1"/>
      <c r="J261" s="43"/>
      <c r="K261" s="1"/>
      <c r="L261" s="1"/>
      <c r="M261" s="12"/>
      <c r="N261" s="2"/>
      <c r="O261" s="2"/>
      <c r="P261" s="2"/>
      <c r="Q261" s="2"/>
    </row>
    <row r="262" ht="12.75">
      <c r="A262" s="9"/>
      <c r="B262" s="51" t="s">
        <v>50</v>
      </c>
      <c r="C262" s="1"/>
      <c r="D262" s="1"/>
      <c r="E262" s="52" t="s">
        <v>295</v>
      </c>
      <c r="F262" s="1"/>
      <c r="G262" s="1"/>
      <c r="H262" s="43"/>
      <c r="I262" s="1"/>
      <c r="J262" s="43"/>
      <c r="K262" s="1"/>
      <c r="L262" s="1"/>
      <c r="M262" s="12"/>
      <c r="N262" s="2"/>
      <c r="O262" s="2"/>
      <c r="P262" s="2"/>
      <c r="Q262" s="2"/>
    </row>
    <row r="263" ht="12.75">
      <c r="A263" s="9"/>
      <c r="B263" s="51" t="s">
        <v>52</v>
      </c>
      <c r="C263" s="1"/>
      <c r="D263" s="1"/>
      <c r="E263" s="52" t="s">
        <v>296</v>
      </c>
      <c r="F263" s="1"/>
      <c r="G263" s="1"/>
      <c r="H263" s="43"/>
      <c r="I263" s="1"/>
      <c r="J263" s="43"/>
      <c r="K263" s="1"/>
      <c r="L263" s="1"/>
      <c r="M263" s="12"/>
      <c r="N263" s="2"/>
      <c r="O263" s="2"/>
      <c r="P263" s="2"/>
      <c r="Q263" s="2"/>
    </row>
    <row r="264" thickBot="1" ht="12.75">
      <c r="A264" s="9"/>
      <c r="B264" s="53" t="s">
        <v>54</v>
      </c>
      <c r="C264" s="54"/>
      <c r="D264" s="54"/>
      <c r="E264" s="55" t="s">
        <v>55</v>
      </c>
      <c r="F264" s="54"/>
      <c r="G264" s="54"/>
      <c r="H264" s="56"/>
      <c r="I264" s="54"/>
      <c r="J264" s="56"/>
      <c r="K264" s="54"/>
      <c r="L264" s="54"/>
      <c r="M264" s="12"/>
      <c r="N264" s="2"/>
      <c r="O264" s="2"/>
      <c r="P264" s="2"/>
      <c r="Q264" s="2"/>
    </row>
    <row r="265" thickTop="1" ht="12.75">
      <c r="A265" s="9"/>
      <c r="B265" s="44">
        <v>44</v>
      </c>
      <c r="C265" s="45" t="s">
        <v>297</v>
      </c>
      <c r="D265" s="45" t="s">
        <v>7</v>
      </c>
      <c r="E265" s="45" t="s">
        <v>298</v>
      </c>
      <c r="F265" s="45" t="s">
        <v>7</v>
      </c>
      <c r="G265" s="46" t="s">
        <v>109</v>
      </c>
      <c r="H265" s="57">
        <v>135</v>
      </c>
      <c r="I265" s="58">
        <v>0</v>
      </c>
      <c r="J265" s="59">
        <v>0</v>
      </c>
      <c r="K265" s="60">
        <v>0.20999999999999999</v>
      </c>
      <c r="L265" s="61">
        <v>0</v>
      </c>
      <c r="M265" s="12"/>
      <c r="N265" s="2"/>
      <c r="O265" s="2"/>
      <c r="P265" s="2"/>
      <c r="Q265" s="33">
        <f>IF(ISNUMBER(K265),IF(H265&gt;0,IF(I265&gt;0,J265,0),0),0)</f>
        <v>0</v>
      </c>
      <c r="R265" s="27">
        <f>IF(ISNUMBER(K265)=FALSE,J265,0)</f>
        <v>0</v>
      </c>
    </row>
    <row r="266" ht="12.75">
      <c r="A266" s="9"/>
      <c r="B266" s="51" t="s">
        <v>48</v>
      </c>
      <c r="C266" s="1"/>
      <c r="D266" s="1"/>
      <c r="E266" s="52" t="s">
        <v>299</v>
      </c>
      <c r="F266" s="1"/>
      <c r="G266" s="1"/>
      <c r="H266" s="43"/>
      <c r="I266" s="1"/>
      <c r="J266" s="43"/>
      <c r="K266" s="1"/>
      <c r="L266" s="1"/>
      <c r="M266" s="12"/>
      <c r="N266" s="2"/>
      <c r="O266" s="2"/>
      <c r="P266" s="2"/>
      <c r="Q266" s="2"/>
    </row>
    <row r="267" ht="12.75">
      <c r="A267" s="9"/>
      <c r="B267" s="51" t="s">
        <v>50</v>
      </c>
      <c r="C267" s="1"/>
      <c r="D267" s="1"/>
      <c r="E267" s="52" t="s">
        <v>300</v>
      </c>
      <c r="F267" s="1"/>
      <c r="G267" s="1"/>
      <c r="H267" s="43"/>
      <c r="I267" s="1"/>
      <c r="J267" s="43"/>
      <c r="K267" s="1"/>
      <c r="L267" s="1"/>
      <c r="M267" s="12"/>
      <c r="N267" s="2"/>
      <c r="O267" s="2"/>
      <c r="P267" s="2"/>
      <c r="Q267" s="2"/>
    </row>
    <row r="268" ht="12.75">
      <c r="A268" s="9"/>
      <c r="B268" s="51" t="s">
        <v>52</v>
      </c>
      <c r="C268" s="1"/>
      <c r="D268" s="1"/>
      <c r="E268" s="52" t="s">
        <v>296</v>
      </c>
      <c r="F268" s="1"/>
      <c r="G268" s="1"/>
      <c r="H268" s="43"/>
      <c r="I268" s="1"/>
      <c r="J268" s="43"/>
      <c r="K268" s="1"/>
      <c r="L268" s="1"/>
      <c r="M268" s="12"/>
      <c r="N268" s="2"/>
      <c r="O268" s="2"/>
      <c r="P268" s="2"/>
      <c r="Q268" s="2"/>
    </row>
    <row r="269" thickBot="1" ht="12.75">
      <c r="A269" s="9"/>
      <c r="B269" s="53" t="s">
        <v>54</v>
      </c>
      <c r="C269" s="54"/>
      <c r="D269" s="54"/>
      <c r="E269" s="55" t="s">
        <v>55</v>
      </c>
      <c r="F269" s="54"/>
      <c r="G269" s="54"/>
      <c r="H269" s="56"/>
      <c r="I269" s="54"/>
      <c r="J269" s="56"/>
      <c r="K269" s="54"/>
      <c r="L269" s="54"/>
      <c r="M269" s="12"/>
      <c r="N269" s="2"/>
      <c r="O269" s="2"/>
      <c r="P269" s="2"/>
      <c r="Q269" s="2"/>
    </row>
    <row r="270" thickTop="1" ht="12.75">
      <c r="A270" s="9"/>
      <c r="B270" s="44">
        <v>45</v>
      </c>
      <c r="C270" s="45" t="s">
        <v>157</v>
      </c>
      <c r="D270" s="45" t="s">
        <v>7</v>
      </c>
      <c r="E270" s="45" t="s">
        <v>158</v>
      </c>
      <c r="F270" s="45" t="s">
        <v>7</v>
      </c>
      <c r="G270" s="46" t="s">
        <v>109</v>
      </c>
      <c r="H270" s="57">
        <v>40</v>
      </c>
      <c r="I270" s="58">
        <v>0</v>
      </c>
      <c r="J270" s="59">
        <v>0</v>
      </c>
      <c r="K270" s="60">
        <v>0.20999999999999999</v>
      </c>
      <c r="L270" s="61">
        <v>0</v>
      </c>
      <c r="M270" s="12"/>
      <c r="N270" s="2"/>
      <c r="O270" s="2"/>
      <c r="P270" s="2"/>
      <c r="Q270" s="33">
        <f>IF(ISNUMBER(K270),IF(H270&gt;0,IF(I270&gt;0,J270,0),0),0)</f>
        <v>0</v>
      </c>
      <c r="R270" s="27">
        <f>IF(ISNUMBER(K270)=FALSE,J270,0)</f>
        <v>0</v>
      </c>
    </row>
    <row r="271" ht="12.75">
      <c r="A271" s="9"/>
      <c r="B271" s="51" t="s">
        <v>48</v>
      </c>
      <c r="C271" s="1"/>
      <c r="D271" s="1"/>
      <c r="E271" s="52" t="s">
        <v>110</v>
      </c>
      <c r="F271" s="1"/>
      <c r="G271" s="1"/>
      <c r="H271" s="43"/>
      <c r="I271" s="1"/>
      <c r="J271" s="43"/>
      <c r="K271" s="1"/>
      <c r="L271" s="1"/>
      <c r="M271" s="12"/>
      <c r="N271" s="2"/>
      <c r="O271" s="2"/>
      <c r="P271" s="2"/>
      <c r="Q271" s="2"/>
    </row>
    <row r="272" ht="12.75">
      <c r="A272" s="9"/>
      <c r="B272" s="51" t="s">
        <v>50</v>
      </c>
      <c r="C272" s="1"/>
      <c r="D272" s="1"/>
      <c r="E272" s="52" t="s">
        <v>301</v>
      </c>
      <c r="F272" s="1"/>
      <c r="G272" s="1"/>
      <c r="H272" s="43"/>
      <c r="I272" s="1"/>
      <c r="J272" s="43"/>
      <c r="K272" s="1"/>
      <c r="L272" s="1"/>
      <c r="M272" s="12"/>
      <c r="N272" s="2"/>
      <c r="O272" s="2"/>
      <c r="P272" s="2"/>
      <c r="Q272" s="2"/>
    </row>
    <row r="273" ht="12.75">
      <c r="A273" s="9"/>
      <c r="B273" s="51" t="s">
        <v>52</v>
      </c>
      <c r="C273" s="1"/>
      <c r="D273" s="1"/>
      <c r="E273" s="52" t="s">
        <v>160</v>
      </c>
      <c r="F273" s="1"/>
      <c r="G273" s="1"/>
      <c r="H273" s="43"/>
      <c r="I273" s="1"/>
      <c r="J273" s="43"/>
      <c r="K273" s="1"/>
      <c r="L273" s="1"/>
      <c r="M273" s="12"/>
      <c r="N273" s="2"/>
      <c r="O273" s="2"/>
      <c r="P273" s="2"/>
      <c r="Q273" s="2"/>
    </row>
    <row r="274" thickBot="1" ht="12.75">
      <c r="A274" s="9"/>
      <c r="B274" s="53" t="s">
        <v>54</v>
      </c>
      <c r="C274" s="54"/>
      <c r="D274" s="54"/>
      <c r="E274" s="55" t="s">
        <v>55</v>
      </c>
      <c r="F274" s="54"/>
      <c r="G274" s="54"/>
      <c r="H274" s="56"/>
      <c r="I274" s="54"/>
      <c r="J274" s="56"/>
      <c r="K274" s="54"/>
      <c r="L274" s="54"/>
      <c r="M274" s="12"/>
      <c r="N274" s="2"/>
      <c r="O274" s="2"/>
      <c r="P274" s="2"/>
      <c r="Q274" s="2"/>
    </row>
    <row r="275" thickTop="1" thickBot="1" ht="25" customHeight="1">
      <c r="A275" s="9"/>
      <c r="B275" s="1"/>
      <c r="C275" s="62">
        <v>9</v>
      </c>
      <c r="D275" s="1"/>
      <c r="E275" s="62" t="s">
        <v>35</v>
      </c>
      <c r="F275" s="1"/>
      <c r="G275" s="63" t="s">
        <v>65</v>
      </c>
      <c r="H275" s="64">
        <v>0</v>
      </c>
      <c r="I275" s="63" t="s">
        <v>66</v>
      </c>
      <c r="J275" s="65">
        <f>(L275-H275)</f>
        <v>0</v>
      </c>
      <c r="K275" s="63" t="s">
        <v>67</v>
      </c>
      <c r="L275" s="66">
        <v>0</v>
      </c>
      <c r="M275" s="12"/>
      <c r="N275" s="2"/>
      <c r="O275" s="2"/>
      <c r="P275" s="2"/>
      <c r="Q275" s="33">
        <f>0+Q220+Q225+Q230+Q235+Q240+Q245+Q250+Q255+Q260+Q265+Q270</f>
        <v>0</v>
      </c>
      <c r="R275" s="27">
        <f>0+R220+R225+R230+R235+R240+R245+R250+R255+R260+R265+R270</f>
        <v>0</v>
      </c>
      <c r="S275" s="67">
        <f>Q275*(1+J275)+R275</f>
        <v>0</v>
      </c>
    </row>
    <row r="276" thickTop="1" thickBot="1" ht="25" customHeight="1">
      <c r="A276" s="9"/>
      <c r="B276" s="68"/>
      <c r="C276" s="68"/>
      <c r="D276" s="68"/>
      <c r="E276" s="68"/>
      <c r="F276" s="68"/>
      <c r="G276" s="69" t="s">
        <v>68</v>
      </c>
      <c r="H276" s="70">
        <v>0</v>
      </c>
      <c r="I276" s="69" t="s">
        <v>69</v>
      </c>
      <c r="J276" s="71">
        <v>0</v>
      </c>
      <c r="K276" s="69" t="s">
        <v>70</v>
      </c>
      <c r="L276" s="72">
        <v>0</v>
      </c>
      <c r="M276" s="12"/>
      <c r="N276" s="2"/>
      <c r="O276" s="2"/>
      <c r="P276" s="2"/>
      <c r="Q276" s="2"/>
    </row>
    <row r="277" ht="12.75">
      <c r="A277" s="13"/>
      <c r="B277" s="4"/>
      <c r="C277" s="4"/>
      <c r="D277" s="4"/>
      <c r="E277" s="4"/>
      <c r="F277" s="4"/>
      <c r="G277" s="4"/>
      <c r="H277" s="74"/>
      <c r="I277" s="4"/>
      <c r="J277" s="74"/>
      <c r="K277" s="4"/>
      <c r="L277" s="4"/>
      <c r="M277" s="14"/>
      <c r="N277" s="2"/>
      <c r="O277" s="2"/>
      <c r="P277" s="2"/>
      <c r="Q277" s="2"/>
    </row>
    <row r="278" ht="12.7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2"/>
      <c r="O278" s="2"/>
      <c r="P278" s="2"/>
      <c r="Q278" s="2"/>
    </row>
  </sheetData>
  <mergeCells count="20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58:D58"/>
    <mergeCell ref="B59:D59"/>
    <mergeCell ref="B60:D60"/>
    <mergeCell ref="B61:D61"/>
    <mergeCell ref="B63:D63"/>
    <mergeCell ref="B64:D64"/>
    <mergeCell ref="B65:D65"/>
    <mergeCell ref="B66:D66"/>
    <mergeCell ref="B68:D68"/>
    <mergeCell ref="B69:D69"/>
    <mergeCell ref="B70:D70"/>
    <mergeCell ref="B71:D71"/>
    <mergeCell ref="B74:L74"/>
    <mergeCell ref="B145:D145"/>
    <mergeCell ref="B146:D146"/>
    <mergeCell ref="B147:D147"/>
    <mergeCell ref="B148:D148"/>
    <mergeCell ref="B150:D150"/>
    <mergeCell ref="B151:D151"/>
    <mergeCell ref="B152:D152"/>
    <mergeCell ref="B153:D153"/>
    <mergeCell ref="B155:D155"/>
    <mergeCell ref="B156:D156"/>
    <mergeCell ref="B157:D157"/>
    <mergeCell ref="B158:D158"/>
    <mergeCell ref="B160:D160"/>
    <mergeCell ref="B161:D161"/>
    <mergeCell ref="B162:D162"/>
    <mergeCell ref="B163:D163"/>
    <mergeCell ref="B165:D165"/>
    <mergeCell ref="B166:D166"/>
    <mergeCell ref="B167:D167"/>
    <mergeCell ref="B168:D168"/>
    <mergeCell ref="B170:D170"/>
    <mergeCell ref="B171:D171"/>
    <mergeCell ref="B172:D172"/>
    <mergeCell ref="B173:D173"/>
    <mergeCell ref="B175:D175"/>
    <mergeCell ref="B176:D176"/>
    <mergeCell ref="B177:D177"/>
    <mergeCell ref="B178:D178"/>
    <mergeCell ref="B180:D180"/>
    <mergeCell ref="B181:D181"/>
    <mergeCell ref="B182:D182"/>
    <mergeCell ref="B183:D183"/>
    <mergeCell ref="B185:D185"/>
    <mergeCell ref="B186:D186"/>
    <mergeCell ref="B187:D187"/>
    <mergeCell ref="B188:D188"/>
    <mergeCell ref="B190:D190"/>
    <mergeCell ref="B191:D191"/>
    <mergeCell ref="B192:D192"/>
    <mergeCell ref="B193:D193"/>
    <mergeCell ref="B195:D195"/>
    <mergeCell ref="B196:D196"/>
    <mergeCell ref="B197:D197"/>
    <mergeCell ref="B198:D198"/>
    <mergeCell ref="B200:D200"/>
    <mergeCell ref="B201:D201"/>
    <mergeCell ref="B202:D202"/>
    <mergeCell ref="B203:D203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46:D246"/>
    <mergeCell ref="B247:D247"/>
    <mergeCell ref="B248:D248"/>
    <mergeCell ref="B249:D249"/>
    <mergeCell ref="B251:D251"/>
    <mergeCell ref="B252:D252"/>
    <mergeCell ref="B253:D253"/>
    <mergeCell ref="B254:D254"/>
    <mergeCell ref="B256:D256"/>
    <mergeCell ref="B257:D257"/>
    <mergeCell ref="B258:D258"/>
    <mergeCell ref="B259:D259"/>
    <mergeCell ref="B261:D261"/>
    <mergeCell ref="B262:D262"/>
    <mergeCell ref="B263:D263"/>
    <mergeCell ref="B264:D264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112:L112"/>
    <mergeCell ref="B114:D114"/>
    <mergeCell ref="B115:D115"/>
    <mergeCell ref="B116:D116"/>
    <mergeCell ref="B117:D117"/>
    <mergeCell ref="B120:L120"/>
    <mergeCell ref="B122:D122"/>
    <mergeCell ref="B123:D123"/>
    <mergeCell ref="B124:D124"/>
    <mergeCell ref="B125:D125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28:L128"/>
    <mergeCell ref="B206:L206"/>
    <mergeCell ref="B208:D208"/>
    <mergeCell ref="B209:D209"/>
    <mergeCell ref="B210:D210"/>
    <mergeCell ref="B211:D211"/>
    <mergeCell ref="B213:D213"/>
    <mergeCell ref="B214:D214"/>
    <mergeCell ref="B215:D215"/>
    <mergeCell ref="B216:D216"/>
    <mergeCell ref="B221:D221"/>
    <mergeCell ref="B222:D222"/>
    <mergeCell ref="B223:D223"/>
    <mergeCell ref="B224:D224"/>
    <mergeCell ref="B226:D226"/>
    <mergeCell ref="B227:D227"/>
    <mergeCell ref="B228:D228"/>
    <mergeCell ref="B229:D229"/>
    <mergeCell ref="B231:D231"/>
    <mergeCell ref="B232:D232"/>
    <mergeCell ref="B233:D233"/>
    <mergeCell ref="B234:D234"/>
    <mergeCell ref="B219:L219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Kadlec Rostislav</cp:lastModifiedBy>
  <dcterms:modified xsi:type="dcterms:W3CDTF">2025-04-01T12:21:24Z</dcterms:modified>
</cp:coreProperties>
</file>